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VENTARIO-MAYO-2017" sheetId="1" r:id="rId1"/>
  </sheets>
  <calcPr calcId="152511"/>
</workbook>
</file>

<file path=xl/calcChain.xml><?xml version="1.0" encoding="utf-8"?>
<calcChain xmlns="http://schemas.openxmlformats.org/spreadsheetml/2006/main">
  <c r="F338" i="1" l="1"/>
  <c r="F299" i="1"/>
  <c r="F298" i="1"/>
  <c r="F297" i="1"/>
  <c r="F296" i="1"/>
  <c r="F295" i="1"/>
  <c r="F294" i="1"/>
  <c r="F293" i="1"/>
  <c r="F292" i="1"/>
  <c r="F291" i="1"/>
  <c r="F290" i="1"/>
  <c r="F289" i="1"/>
  <c r="F300" i="1" s="1"/>
  <c r="F301" i="1" s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78" i="1" s="1"/>
  <c r="F265" i="1"/>
  <c r="F247" i="1"/>
  <c r="F248" i="1" s="1"/>
  <c r="F246" i="1"/>
  <c r="F245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33" i="1" s="1"/>
  <c r="F328" i="1" s="1"/>
  <c r="F220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212" i="1" s="1"/>
  <c r="F195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87" i="1" s="1"/>
  <c r="F325" i="1" s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52" i="1" s="1"/>
  <c r="F153" i="1" s="1"/>
  <c r="F135" i="1"/>
  <c r="F134" i="1"/>
  <c r="F133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125" i="1" s="1"/>
  <c r="F94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85" i="1" s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60" i="1" s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2" i="1" s="1"/>
  <c r="F7" i="1"/>
  <c r="F213" i="1" l="1"/>
  <c r="F330" i="1"/>
  <c r="F320" i="1"/>
  <c r="F302" i="1"/>
  <c r="F339" i="1" l="1"/>
</calcChain>
</file>

<file path=xl/sharedStrings.xml><?xml version="1.0" encoding="utf-8"?>
<sst xmlns="http://schemas.openxmlformats.org/spreadsheetml/2006/main" count="614" uniqueCount="241">
  <si>
    <t>MINISTERIO DE HACIENDA</t>
  </si>
  <si>
    <t>LOTERIA NACIONAL</t>
  </si>
  <si>
    <t>DEPTO DE CONTABILIDAD</t>
  </si>
  <si>
    <t>INVENTARIO FISICO DE ALMACEN DE SUMINISTRO</t>
  </si>
  <si>
    <t xml:space="preserve"> </t>
  </si>
  <si>
    <t xml:space="preserve"> AL 31 DE MAYO 2017</t>
  </si>
  <si>
    <t xml:space="preserve">DESCRIPCIÓN </t>
  </si>
  <si>
    <t>UNIDAD</t>
  </si>
  <si>
    <t>CANTIDAD FISICO</t>
  </si>
  <si>
    <t>PRECIO UNITARIO</t>
  </si>
  <si>
    <t>VALOR</t>
  </si>
  <si>
    <t>ALMOHADILLA PARA SELLO NO;1</t>
  </si>
  <si>
    <t>UNIDADES</t>
  </si>
  <si>
    <t>ALMOHADILLA PARA SELLO NO;2</t>
  </si>
  <si>
    <t>ALMOHADILLA  PARA SELLO NO;3</t>
  </si>
  <si>
    <t>ARCHIVO  TARGETERO 120</t>
  </si>
  <si>
    <t>ARCHIVO TARGETERO  360</t>
  </si>
  <si>
    <t>ARCHIVO TARGETERO 40</t>
  </si>
  <si>
    <t>ARCHIVO EXPANDIBLE MEDIANO CHECK</t>
  </si>
  <si>
    <t>ARCHIVO ESPANDIBLES A 6</t>
  </si>
  <si>
    <t>ARCHIVO DE ACORDEON</t>
  </si>
  <si>
    <t xml:space="preserve">BANDEJA DE ESCRITORIO 3 EN UNA </t>
  </si>
  <si>
    <t>AGENDA SEMI-EJECUTIVA</t>
  </si>
  <si>
    <t>BINDER CLIP 15 MM</t>
  </si>
  <si>
    <t>BINDER CLIP 19 MM</t>
  </si>
  <si>
    <t>BINDER CLIP 25 MM</t>
  </si>
  <si>
    <t>BINDER CLIP 32  MM</t>
  </si>
  <si>
    <t>BINDER CLIP 41 MM</t>
  </si>
  <si>
    <t>BINDER CLIP 51 MM</t>
  </si>
  <si>
    <t>BORRADORES DE PIZARRA</t>
  </si>
  <si>
    <t>ORGANIZADOR DE ESCRITORIO 2041</t>
  </si>
  <si>
    <t>ORGNIZADOR DE ESCRITORIO VERTICAL 2040</t>
  </si>
  <si>
    <t>BOLIGRAFOS</t>
  </si>
  <si>
    <t>LIBRO RECORD DE 300 PAG</t>
  </si>
  <si>
    <t>LIBRO RECORD DE 500 PAG</t>
  </si>
  <si>
    <t>LIBRETA 8 1/2X5</t>
  </si>
  <si>
    <t>LIBRETA RAYADA 81/2</t>
  </si>
  <si>
    <t>SUB. TOTAL</t>
  </si>
  <si>
    <t>CAJA DE EFECTIVO #8</t>
  </si>
  <si>
    <t>CAJA DE EFECTIVO #10</t>
  </si>
  <si>
    <t>CAJA DE EFECTIVO # 12</t>
  </si>
  <si>
    <t>CARPETA DE 3 ANILLA  1 1/2 PULGADA</t>
  </si>
  <si>
    <t>CARPETA DE 3 ANILLA 1 PULGADA</t>
  </si>
  <si>
    <t>CARPETA DE  3 ANILLA 1/2 PULGADA</t>
  </si>
  <si>
    <t xml:space="preserve">CARPETA MULTIFOLDER  </t>
  </si>
  <si>
    <t>CARPETA DE 2 PULGADA</t>
  </si>
  <si>
    <t>CORRECTORES LIQUIDO REDONDO  4ML</t>
  </si>
  <si>
    <t>CORRECTORES LIQUIDO REDONDO 7ML</t>
  </si>
  <si>
    <t xml:space="preserve"> CORRECTORES LIQUIDO  PLANO 8 ML</t>
  </si>
  <si>
    <t>CHINCHETAS</t>
  </si>
  <si>
    <t>CUCHILLA 4102</t>
  </si>
  <si>
    <t>CUCHILLA 4111</t>
  </si>
  <si>
    <t>INIDADES</t>
  </si>
  <si>
    <t>CUCHILLA 4100</t>
  </si>
  <si>
    <t>CLIP GRANDE CAJA 100 50MM</t>
  </si>
  <si>
    <t>CAJA</t>
  </si>
  <si>
    <t>CLIP PEQUEÑO CAJA 100 33MM</t>
  </si>
  <si>
    <t>DVD</t>
  </si>
  <si>
    <t>CLIP MARIPOSA</t>
  </si>
  <si>
    <t>CD</t>
  </si>
  <si>
    <r>
      <rPr>
        <b/>
        <sz val="12"/>
        <rFont val="Arial"/>
        <family val="2"/>
      </rPr>
      <t>SUB TOTAL</t>
    </r>
    <r>
      <rPr>
        <sz val="12"/>
        <rFont val="Arial"/>
        <family val="2"/>
      </rPr>
      <t xml:space="preserve"> </t>
    </r>
  </si>
  <si>
    <t>CARTUCHO CANON 211</t>
  </si>
  <si>
    <t>CARTUCHO LEXMAK 27</t>
  </si>
  <si>
    <t>CARTUCHO LEXMAK 17</t>
  </si>
  <si>
    <t>CARTUCHO HP 27 NEGRO</t>
  </si>
  <si>
    <t xml:space="preserve">CARTUCHO HP 28 TRICOLOR </t>
  </si>
  <si>
    <t xml:space="preserve"> CARTUCHO  60 NEGRO</t>
  </si>
  <si>
    <t>CARTUCHO 60 TRICOLOR</t>
  </si>
  <si>
    <t>CARTUCHO  HP 122 BLACK</t>
  </si>
  <si>
    <t>CARTUCHO HP 122 COLOR</t>
  </si>
  <si>
    <t xml:space="preserve">CARTUCHO HP 901 D COLOR </t>
  </si>
  <si>
    <t>CARTUCHO HP 901 NEGRO</t>
  </si>
  <si>
    <t>CARTUCHO FARGO</t>
  </si>
  <si>
    <t>CARTUCHO HP 662XL TRICOLOR</t>
  </si>
  <si>
    <t>CARTUCHO HP 97 COLOR</t>
  </si>
  <si>
    <t xml:space="preserve">CARTUCHO HP  96 A NEGRO </t>
  </si>
  <si>
    <t>UN IDADES</t>
  </si>
  <si>
    <t>CALCULADORA</t>
  </si>
  <si>
    <t>SUB-TOTAL</t>
  </si>
  <si>
    <t>DISPENSADOR DE CINTA GRANDE  3/4</t>
  </si>
  <si>
    <t>DISPENSADORES DE CINTAS PEQUEÑA 3/4</t>
  </si>
  <si>
    <t>DISPENSADORES DE 2 PULGADAS</t>
  </si>
  <si>
    <t>GUILLOTINA PARA PAPEL DE 12 PULGADA</t>
  </si>
  <si>
    <t>GUILLOTINA PARA PAPEL DE 18 PULGADA</t>
  </si>
  <si>
    <t>GUILLOTINA PARA PAPEL DE 15 PULGADA</t>
  </si>
  <si>
    <t>GRACITAS  O ALMOADILLA PARA DEDOS</t>
  </si>
  <si>
    <t>GRAPA ESTANDARD</t>
  </si>
  <si>
    <t>GRAPA DE USO PESADOS</t>
  </si>
  <si>
    <t>GOMA DE PEGAR EN PASTA TRANP.</t>
  </si>
  <si>
    <t>GOMA DE PEGAR LIQUIDA 50G</t>
  </si>
  <si>
    <t>GOMA LIQUIDA  BLANCA 40G</t>
  </si>
  <si>
    <t>GOMA LIQUIDA BLANCA 60G</t>
  </si>
  <si>
    <t>GOMA LIQUIDA  BLANCA 120G</t>
  </si>
  <si>
    <t>GOMA LIQUIDA BLANCA 225G</t>
  </si>
  <si>
    <t>GRAPADORA  PARA USO PESADO</t>
  </si>
  <si>
    <t>GRAPADORA MEDIANA AL 2046</t>
  </si>
  <si>
    <t>GRAPADORA AL A -2046-30</t>
  </si>
  <si>
    <t>GRAPADORA PEQUEÑA MS6110</t>
  </si>
  <si>
    <t>GRAPADORA PEQUEÑA 4305</t>
  </si>
  <si>
    <t>GANCHO PARA FOLDER</t>
  </si>
  <si>
    <t>GRAPADORAS MS 6111</t>
  </si>
  <si>
    <t>GRAPADORA  AL A 2044</t>
  </si>
  <si>
    <t>SACA GRAPA</t>
  </si>
  <si>
    <t>SOBRE EN BLANCO</t>
  </si>
  <si>
    <t>SOBRE MANILA 10X13</t>
  </si>
  <si>
    <t>SOBRES MANILA  9X12</t>
  </si>
  <si>
    <t xml:space="preserve">FOLDER CARTON 81/2X11 </t>
  </si>
  <si>
    <t>FOLDER CARTON 81/2X13</t>
  </si>
  <si>
    <t>FOLDER PENDAFLEX 8 1/2X11</t>
  </si>
  <si>
    <t>FOLDER PENDAFLEX 8 1/2X13</t>
  </si>
  <si>
    <t>OREJITAS  PENDAFLES 8 1/2X11</t>
  </si>
  <si>
    <t>OREJITAS PENDAFLES 8 1/2X13</t>
  </si>
  <si>
    <t>LABEL</t>
  </si>
  <si>
    <t>LAPIZ DE CARBON</t>
  </si>
  <si>
    <t>LAPIZ PORTA MINAS</t>
  </si>
  <si>
    <t>PAPEL PARA  MAQUINA SUMADORA</t>
  </si>
  <si>
    <t>PAPEL BON  81/2X 11</t>
  </si>
  <si>
    <t>RESMA</t>
  </si>
  <si>
    <t>FELPAS</t>
  </si>
  <si>
    <t>PAPEL CARBON 81/2X11</t>
  </si>
  <si>
    <t>PAPEL CARBON 81/2X13</t>
  </si>
  <si>
    <t>PAPEL BON 81/2X13</t>
  </si>
  <si>
    <t>PORTA CLIP</t>
  </si>
  <si>
    <t>RESALTADORES FLUORECENTE</t>
  </si>
  <si>
    <t>REGLA PLASTICA</t>
  </si>
  <si>
    <t>PERFORADORA DE 2 HOYO 70MM AL 410</t>
  </si>
  <si>
    <t>PERFORADORA DE  2 HOYO  ALD 1026</t>
  </si>
  <si>
    <t xml:space="preserve">TOPE DOBLE CARA </t>
  </si>
  <si>
    <t>TINTA ROLL-ON</t>
  </si>
  <si>
    <t>CINTA ADHESIVA TRANSPARENTE 45 MIC 18M</t>
  </si>
  <si>
    <t>TOTAL</t>
  </si>
  <si>
    <t>TONER  CC 530</t>
  </si>
  <si>
    <t>1151-00</t>
  </si>
  <si>
    <t xml:space="preserve">UNIDADES </t>
  </si>
  <si>
    <t>TONER CC 531 A</t>
  </si>
  <si>
    <t>TONER CC 532 A</t>
  </si>
  <si>
    <t>TONER CC 533</t>
  </si>
  <si>
    <t>TONER HP 505A</t>
  </si>
  <si>
    <t>TONER CF 283A</t>
  </si>
  <si>
    <t>TONER HP CC 311</t>
  </si>
  <si>
    <t>TONER HP CC 312</t>
  </si>
  <si>
    <t>TONER HP CC 313</t>
  </si>
  <si>
    <t>TONER HP CC 35A</t>
  </si>
  <si>
    <t>TONER HP CC 36A</t>
  </si>
  <si>
    <t xml:space="preserve">TONER CF 226A NEGRA </t>
  </si>
  <si>
    <t>TONER AL 100 CHART</t>
  </si>
  <si>
    <t>TONER CARTRIGE CF 279A</t>
  </si>
  <si>
    <t>TONER HP CF 280A</t>
  </si>
  <si>
    <t>TONER 7115 A</t>
  </si>
  <si>
    <t>TONER HP 55 A</t>
  </si>
  <si>
    <t>TONER HP 310 A</t>
  </si>
  <si>
    <t>TONER BLACK 3117</t>
  </si>
  <si>
    <t>TONER AL 204</t>
  </si>
  <si>
    <t>TONER Q 5949 A</t>
  </si>
  <si>
    <t>TONER CHART NT 310</t>
  </si>
  <si>
    <t>TONER  HP 278 A</t>
  </si>
  <si>
    <t>TONER TOHISBA T 1640</t>
  </si>
  <si>
    <t>TINTA ROJA RUBI 303</t>
  </si>
  <si>
    <t>LATAS</t>
  </si>
  <si>
    <t>TINTA AZUL PROCESO SKINON</t>
  </si>
  <si>
    <t>TINTA COLOR BLANCO OPACO</t>
  </si>
  <si>
    <t>TINTA VERDE BORRABLES</t>
  </si>
  <si>
    <t>TINTA NOVASTAR</t>
  </si>
  <si>
    <t>TINTAS PANTONES VASON NARANJA</t>
  </si>
  <si>
    <t>TINTAS ROSADA PURPURA 1767</t>
  </si>
  <si>
    <t>TINTA PANTONE PURPURA 253</t>
  </si>
  <si>
    <t>TINTA DE SEGURIDAD AMARILLO BORRABLE</t>
  </si>
  <si>
    <t>TINTA PANTONE WAN RED 213</t>
  </si>
  <si>
    <t>TINTA PANTONE VANSON AZUL REFLEJO 28D</t>
  </si>
  <si>
    <t>TINTA DE SEGURIDAD VASON PANTONE 11247</t>
  </si>
  <si>
    <t>TINTA NEGRO PROCESO  SKINON</t>
  </si>
  <si>
    <t>TINTA AMARILLA PROCESO  SKINON</t>
  </si>
  <si>
    <t>TINTA NEGRA MARRON FLEX SPECIL</t>
  </si>
  <si>
    <t>PAPEL BON 22X34</t>
  </si>
  <si>
    <t>TINTA MANGENTA 4111</t>
  </si>
  <si>
    <t>MATERIALES DE IMPRENTA</t>
  </si>
  <si>
    <t>COLA ROJA</t>
  </si>
  <si>
    <t>1151-01</t>
  </si>
  <si>
    <t>COLA BLANCO</t>
  </si>
  <si>
    <t>MASCARRILLA ABD</t>
  </si>
  <si>
    <t>MASCARILLA HEIDELBER</t>
  </si>
  <si>
    <t>MARTILLA A B D</t>
  </si>
  <si>
    <t>MANTILLA HEIDELBER</t>
  </si>
  <si>
    <t>MANTILLA ROLAN</t>
  </si>
  <si>
    <t>MOYETONES</t>
  </si>
  <si>
    <t>MAKISTEL 1/2 PULGADA</t>
  </si>
  <si>
    <t>GUARDA FILO 1/2 LARGO</t>
  </si>
  <si>
    <t xml:space="preserve">GOMA ARABICA </t>
  </si>
  <si>
    <t xml:space="preserve"> GALON REVELADOR  AY B</t>
  </si>
  <si>
    <t>PLANCHA ABD</t>
  </si>
  <si>
    <t>PAPEL CONTINUO</t>
  </si>
  <si>
    <t>SUB TOTAL</t>
  </si>
  <si>
    <t>MATERIALES DE LIMPIEZA</t>
  </si>
  <si>
    <t>ESCOBILLONES</t>
  </si>
  <si>
    <t>11511-06</t>
  </si>
  <si>
    <t>ESCOBA PLASTICO</t>
  </si>
  <si>
    <t>FUNDA GRANDE</t>
  </si>
  <si>
    <t>FUNDA PEQUEÑA</t>
  </si>
  <si>
    <t>ALCOHOL</t>
  </si>
  <si>
    <t>GALONES</t>
  </si>
  <si>
    <t>LIMPIA CRISTALES</t>
  </si>
  <si>
    <t>LANILLA</t>
  </si>
  <si>
    <t>ROLLO</t>
  </si>
  <si>
    <t>PALA DE RECOGER BASURA</t>
  </si>
  <si>
    <t>PAPEL SANITARIO</t>
  </si>
  <si>
    <t>FALDO</t>
  </si>
  <si>
    <t>SERVILLESTAS</t>
  </si>
  <si>
    <t>SACO DE ACE</t>
  </si>
  <si>
    <t>DESINFETANTE</t>
  </si>
  <si>
    <t xml:space="preserve">ZAFACON DE OFICINA </t>
  </si>
  <si>
    <t xml:space="preserve">SUAPE </t>
  </si>
  <si>
    <t>ESCOBILLA DE BAÑO</t>
  </si>
  <si>
    <t xml:space="preserve">JABON LIQUIDO </t>
  </si>
  <si>
    <t>BAYGON</t>
  </si>
  <si>
    <t>CEPILLO DE PARED</t>
  </si>
  <si>
    <t>BRILLO VERDE</t>
  </si>
  <si>
    <t>CUBETA PLASTICA</t>
  </si>
  <si>
    <t xml:space="preserve">MASCARRILLA DE LIMPIEZA </t>
  </si>
  <si>
    <t>PILA TRIPLE AAA</t>
  </si>
  <si>
    <t>PILA DOBLE AA</t>
  </si>
  <si>
    <t>TOTAL GENERAL</t>
  </si>
  <si>
    <t xml:space="preserve">       RESUMEN</t>
  </si>
  <si>
    <t>PAGS</t>
  </si>
  <si>
    <t>1,2,3,4,5</t>
  </si>
  <si>
    <t xml:space="preserve">       MATERIAL GASTABLE</t>
  </si>
  <si>
    <t>6,7</t>
  </si>
  <si>
    <t>MATERIA PRIMA PAPEL Y TINTA</t>
  </si>
  <si>
    <t>RESPUETOS Y SUNISTROS DE IMPRENTA</t>
  </si>
  <si>
    <t>8,9</t>
  </si>
  <si>
    <t>10,11</t>
  </si>
  <si>
    <t xml:space="preserve">      MATERIALES DE LIMPIEZA</t>
  </si>
  <si>
    <t xml:space="preserve">       TOTAL INVENTARIO </t>
  </si>
  <si>
    <t>LICDA. BERNANDA MIESES</t>
  </si>
  <si>
    <t>LICDA. JUANA MARGARITA LANTIGUA</t>
  </si>
  <si>
    <t>DEPTO DE  CONTROL INTERNO</t>
  </si>
  <si>
    <t>DEPTO. DE CONTABILIDAD</t>
  </si>
  <si>
    <t>DANIEL LUCAS</t>
  </si>
  <si>
    <t>LICDO. YOEL MEDINA</t>
  </si>
  <si>
    <t>DEPTO. DE ALMACEN</t>
  </si>
  <si>
    <t>DEPTO DE  CONTABILIDAD</t>
  </si>
  <si>
    <t>SR. JOSE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</si>
</sst>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i/>
      <sz val="11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3" fontId="5" fillId="2" borderId="5" xfId="1" applyFont="1" applyFill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7" fillId="3" borderId="6" xfId="1" applyNumberFormat="1" applyFont="1" applyFill="1" applyBorder="1" applyAlignment="1"/>
    <xf numFmtId="43" fontId="7" fillId="0" borderId="6" xfId="1" applyFont="1" applyBorder="1"/>
    <xf numFmtId="164" fontId="0" fillId="0" borderId="0" xfId="0" applyNumberFormat="1"/>
    <xf numFmtId="43" fontId="7" fillId="3" borderId="6" xfId="1" applyFont="1" applyFill="1" applyBorder="1"/>
    <xf numFmtId="3" fontId="7" fillId="3" borderId="6" xfId="1" applyNumberFormat="1" applyFont="1" applyFill="1" applyBorder="1" applyAlignment="1"/>
    <xf numFmtId="0" fontId="7" fillId="0" borderId="6" xfId="1" applyNumberFormat="1" applyFont="1" applyFill="1" applyBorder="1" applyAlignment="1"/>
    <xf numFmtId="0" fontId="7" fillId="0" borderId="7" xfId="0" applyFont="1" applyBorder="1"/>
    <xf numFmtId="3" fontId="7" fillId="0" borderId="7" xfId="1" applyNumberFormat="1" applyFont="1" applyFill="1" applyBorder="1" applyAlignment="1"/>
    <xf numFmtId="43" fontId="7" fillId="3" borderId="7" xfId="1" applyFont="1" applyFill="1" applyBorder="1"/>
    <xf numFmtId="43" fontId="7" fillId="0" borderId="7" xfId="1" applyFont="1" applyBorder="1"/>
    <xf numFmtId="0" fontId="7" fillId="0" borderId="7" xfId="1" applyNumberFormat="1" applyFont="1" applyFill="1" applyBorder="1" applyAlignment="1"/>
    <xf numFmtId="0" fontId="6" fillId="0" borderId="8" xfId="0" applyFont="1" applyBorder="1"/>
    <xf numFmtId="0" fontId="6" fillId="0" borderId="9" xfId="0" applyFont="1" applyBorder="1"/>
    <xf numFmtId="0" fontId="7" fillId="0" borderId="9" xfId="0" applyFont="1" applyBorder="1"/>
    <xf numFmtId="3" fontId="7" fillId="3" borderId="9" xfId="1" applyNumberFormat="1" applyFont="1" applyFill="1" applyBorder="1" applyAlignment="1"/>
    <xf numFmtId="43" fontId="7" fillId="3" borderId="9" xfId="1" applyFont="1" applyFill="1" applyBorder="1"/>
    <xf numFmtId="43" fontId="6" fillId="0" borderId="10" xfId="1" applyFont="1" applyBorder="1"/>
    <xf numFmtId="0" fontId="7" fillId="0" borderId="0" xfId="0" applyFont="1" applyBorder="1"/>
    <xf numFmtId="3" fontId="7" fillId="3" borderId="0" xfId="1" applyNumberFormat="1" applyFont="1" applyFill="1" applyBorder="1" applyAlignment="1">
      <alignment horizontal="center"/>
    </xf>
    <xf numFmtId="43" fontId="7" fillId="3" borderId="0" xfId="1" applyFont="1" applyFill="1" applyBorder="1"/>
    <xf numFmtId="43" fontId="7" fillId="0" borderId="0" xfId="1" applyFont="1" applyBorder="1"/>
    <xf numFmtId="3" fontId="7" fillId="0" borderId="6" xfId="1" applyNumberFormat="1" applyFont="1" applyFill="1" applyBorder="1" applyAlignment="1"/>
    <xf numFmtId="0" fontId="7" fillId="0" borderId="11" xfId="0" applyFont="1" applyBorder="1"/>
    <xf numFmtId="0" fontId="6" fillId="0" borderId="12" xfId="0" applyFont="1" applyBorder="1"/>
    <xf numFmtId="0" fontId="7" fillId="0" borderId="12" xfId="0" applyFont="1" applyBorder="1"/>
    <xf numFmtId="0" fontId="7" fillId="3" borderId="12" xfId="1" applyNumberFormat="1" applyFont="1" applyFill="1" applyBorder="1" applyAlignment="1"/>
    <xf numFmtId="43" fontId="7" fillId="3" borderId="12" xfId="1" applyFont="1" applyFill="1" applyBorder="1"/>
    <xf numFmtId="43" fontId="6" fillId="0" borderId="13" xfId="1" applyFont="1" applyBorder="1"/>
    <xf numFmtId="0" fontId="0" fillId="0" borderId="0" xfId="0" applyBorder="1"/>
    <xf numFmtId="0" fontId="6" fillId="0" borderId="0" xfId="0" applyFont="1" applyBorder="1"/>
    <xf numFmtId="0" fontId="7" fillId="3" borderId="0" xfId="1" applyNumberFormat="1" applyFont="1" applyFill="1" applyBorder="1" applyAlignment="1"/>
    <xf numFmtId="0" fontId="6" fillId="0" borderId="6" xfId="1" applyNumberFormat="1" applyFont="1" applyFill="1" applyBorder="1" applyAlignment="1"/>
    <xf numFmtId="43" fontId="6" fillId="3" borderId="6" xfId="1" applyFont="1" applyFill="1" applyBorder="1"/>
    <xf numFmtId="43" fontId="6" fillId="0" borderId="6" xfId="1" applyFont="1" applyBorder="1"/>
    <xf numFmtId="0" fontId="6" fillId="0" borderId="0" xfId="1" applyNumberFormat="1" applyFont="1" applyFill="1" applyBorder="1" applyAlignment="1">
      <alignment horizontal="center"/>
    </xf>
    <xf numFmtId="43" fontId="6" fillId="0" borderId="0" xfId="1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1" applyNumberFormat="1" applyFont="1" applyFill="1" applyBorder="1" applyAlignment="1">
      <alignment horizontal="center"/>
    </xf>
    <xf numFmtId="43" fontId="9" fillId="0" borderId="0" xfId="1" applyFont="1" applyBorder="1"/>
    <xf numFmtId="0" fontId="4" fillId="4" borderId="2" xfId="0" applyFont="1" applyFill="1" applyBorder="1"/>
    <xf numFmtId="0" fontId="4" fillId="4" borderId="3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 wrapText="1"/>
    </xf>
    <xf numFmtId="43" fontId="5" fillId="4" borderId="4" xfId="1" applyFont="1" applyFill="1" applyBorder="1" applyAlignment="1">
      <alignment wrapText="1"/>
    </xf>
    <xf numFmtId="43" fontId="5" fillId="4" borderId="14" xfId="1" applyFont="1" applyFill="1" applyBorder="1"/>
    <xf numFmtId="0" fontId="8" fillId="0" borderId="6" xfId="0" applyFont="1" applyBorder="1"/>
    <xf numFmtId="0" fontId="9" fillId="0" borderId="6" xfId="0" applyFont="1" applyBorder="1"/>
    <xf numFmtId="0" fontId="9" fillId="3" borderId="6" xfId="1" applyNumberFormat="1" applyFont="1" applyFill="1" applyBorder="1" applyAlignment="1"/>
    <xf numFmtId="43" fontId="9" fillId="3" borderId="6" xfId="1" applyFont="1" applyFill="1" applyBorder="1"/>
    <xf numFmtId="43" fontId="9" fillId="0" borderId="6" xfId="1" applyFont="1" applyBorder="1"/>
    <xf numFmtId="3" fontId="9" fillId="0" borderId="6" xfId="1" applyNumberFormat="1" applyFont="1" applyFill="1" applyBorder="1" applyAlignment="1"/>
    <xf numFmtId="0" fontId="9" fillId="0" borderId="6" xfId="1" applyNumberFormat="1" applyFont="1" applyFill="1" applyBorder="1" applyAlignment="1"/>
    <xf numFmtId="3" fontId="9" fillId="3" borderId="6" xfId="1" applyNumberFormat="1" applyFont="1" applyFill="1" applyBorder="1" applyAlignment="1"/>
    <xf numFmtId="0" fontId="7" fillId="0" borderId="6" xfId="0" applyFont="1" applyFill="1" applyBorder="1"/>
    <xf numFmtId="3" fontId="9" fillId="0" borderId="6" xfId="1" applyNumberFormat="1" applyFont="1" applyFill="1" applyBorder="1" applyAlignment="1">
      <alignment horizontal="center"/>
    </xf>
    <xf numFmtId="0" fontId="4" fillId="0" borderId="15" xfId="0" applyFont="1" applyBorder="1"/>
    <xf numFmtId="0" fontId="4" fillId="0" borderId="9" xfId="0" applyFont="1" applyBorder="1"/>
    <xf numFmtId="0" fontId="5" fillId="0" borderId="9" xfId="0" applyFont="1" applyBorder="1"/>
    <xf numFmtId="0" fontId="5" fillId="0" borderId="1" xfId="1" applyNumberFormat="1" applyFont="1" applyFill="1" applyBorder="1" applyAlignment="1"/>
    <xf numFmtId="43" fontId="5" fillId="0" borderId="1" xfId="1" applyFont="1" applyBorder="1"/>
    <xf numFmtId="43" fontId="5" fillId="0" borderId="16" xfId="1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1" applyNumberFormat="1" applyFont="1" applyFill="1" applyBorder="1" applyAlignment="1">
      <alignment horizontal="center"/>
    </xf>
    <xf numFmtId="43" fontId="5" fillId="0" borderId="0" xfId="1" applyFont="1" applyBorder="1"/>
    <xf numFmtId="165" fontId="7" fillId="0" borderId="6" xfId="1" applyNumberFormat="1" applyFont="1" applyFill="1" applyBorder="1" applyAlignment="1"/>
    <xf numFmtId="0" fontId="4" fillId="0" borderId="6" xfId="0" applyFont="1" applyBorder="1"/>
    <xf numFmtId="0" fontId="5" fillId="0" borderId="6" xfId="0" applyFont="1" applyBorder="1"/>
    <xf numFmtId="0" fontId="5" fillId="0" borderId="6" xfId="1" applyNumberFormat="1" applyFont="1" applyFill="1" applyBorder="1" applyAlignment="1"/>
    <xf numFmtId="43" fontId="5" fillId="3" borderId="6" xfId="1" applyFont="1" applyFill="1" applyBorder="1"/>
    <xf numFmtId="43" fontId="5" fillId="0" borderId="6" xfId="1" applyFont="1" applyBorder="1"/>
    <xf numFmtId="0" fontId="5" fillId="0" borderId="0" xfId="1" applyNumberFormat="1" applyFont="1" applyFill="1" applyBorder="1" applyAlignment="1"/>
    <xf numFmtId="43" fontId="5" fillId="3" borderId="0" xfId="1" applyFont="1" applyFill="1" applyBorder="1"/>
    <xf numFmtId="0" fontId="8" fillId="3" borderId="17" xfId="0" applyFont="1" applyFill="1" applyBorder="1"/>
    <xf numFmtId="0" fontId="4" fillId="3" borderId="17" xfId="0" applyFont="1" applyFill="1" applyBorder="1"/>
    <xf numFmtId="0" fontId="9" fillId="3" borderId="18" xfId="0" applyFont="1" applyFill="1" applyBorder="1" applyAlignment="1">
      <alignment horizontal="center"/>
    </xf>
    <xf numFmtId="0" fontId="9" fillId="3" borderId="18" xfId="0" applyNumberFormat="1" applyFont="1" applyFill="1" applyBorder="1" applyAlignment="1">
      <alignment wrapText="1"/>
    </xf>
    <xf numFmtId="43" fontId="9" fillId="3" borderId="18" xfId="1" applyFont="1" applyFill="1" applyBorder="1" applyAlignment="1">
      <alignment wrapText="1"/>
    </xf>
    <xf numFmtId="0" fontId="4" fillId="0" borderId="19" xfId="0" applyFont="1" applyBorder="1"/>
    <xf numFmtId="0" fontId="5" fillId="0" borderId="9" xfId="1" applyNumberFormat="1" applyFont="1" applyFill="1" applyBorder="1" applyAlignment="1"/>
    <xf numFmtId="43" fontId="5" fillId="0" borderId="9" xfId="1" applyFont="1" applyBorder="1"/>
    <xf numFmtId="43" fontId="5" fillId="0" borderId="20" xfId="1" applyFont="1" applyBorder="1"/>
    <xf numFmtId="0" fontId="4" fillId="0" borderId="6" xfId="0" applyFont="1" applyBorder="1" applyAlignment="1">
      <alignment horizontal="center"/>
    </xf>
    <xf numFmtId="0" fontId="8" fillId="0" borderId="7" xfId="0" applyFont="1" applyBorder="1"/>
    <xf numFmtId="0" fontId="4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7" xfId="1" applyNumberFormat="1" applyFont="1" applyFill="1" applyBorder="1" applyAlignment="1"/>
    <xf numFmtId="43" fontId="9" fillId="0" borderId="7" xfId="1" applyFont="1" applyBorder="1"/>
    <xf numFmtId="0" fontId="5" fillId="0" borderId="6" xfId="1" applyNumberFormat="1" applyFont="1" applyFill="1" applyBorder="1" applyAlignment="1">
      <alignment horizontal="center"/>
    </xf>
    <xf numFmtId="0" fontId="10" fillId="0" borderId="11" xfId="0" applyFont="1" applyBorder="1" applyAlignment="1"/>
    <xf numFmtId="0" fontId="9" fillId="0" borderId="6" xfId="1" applyNumberFormat="1" applyFont="1" applyFill="1" applyBorder="1" applyAlignment="1">
      <alignment horizontal="center"/>
    </xf>
    <xf numFmtId="0" fontId="4" fillId="0" borderId="6" xfId="0" applyFont="1" applyBorder="1" applyAlignment="1"/>
    <xf numFmtId="0" fontId="2" fillId="0" borderId="0" xfId="0" applyFont="1" applyAlignment="1">
      <alignment horizontal="center"/>
    </xf>
    <xf numFmtId="0" fontId="4" fillId="0" borderId="7" xfId="0" applyFont="1" applyBorder="1"/>
    <xf numFmtId="0" fontId="5" fillId="0" borderId="7" xfId="0" applyFont="1" applyBorder="1"/>
    <xf numFmtId="0" fontId="5" fillId="0" borderId="7" xfId="1" applyNumberFormat="1" applyFont="1" applyFill="1" applyBorder="1" applyAlignment="1"/>
    <xf numFmtId="43" fontId="5" fillId="0" borderId="7" xfId="1" applyFont="1" applyBorder="1"/>
    <xf numFmtId="43" fontId="5" fillId="0" borderId="10" xfId="1" applyFont="1" applyBorder="1"/>
    <xf numFmtId="0" fontId="4" fillId="0" borderId="21" xfId="0" applyFont="1" applyBorder="1"/>
    <xf numFmtId="0" fontId="4" fillId="0" borderId="13" xfId="0" applyFont="1" applyBorder="1"/>
    <xf numFmtId="43" fontId="9" fillId="3" borderId="7" xfId="1" applyFont="1" applyFill="1" applyBorder="1"/>
    <xf numFmtId="0" fontId="4" fillId="0" borderId="1" xfId="0" applyFont="1" applyBorder="1"/>
    <xf numFmtId="0" fontId="9" fillId="0" borderId="1" xfId="0" applyFont="1" applyBorder="1"/>
    <xf numFmtId="0" fontId="9" fillId="0" borderId="1" xfId="1" applyNumberFormat="1" applyFont="1" applyFill="1" applyBorder="1" applyAlignment="1"/>
    <xf numFmtId="43" fontId="9" fillId="0" borderId="1" xfId="1" applyFont="1" applyBorder="1"/>
    <xf numFmtId="43" fontId="5" fillId="0" borderId="22" xfId="1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/>
    <xf numFmtId="164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5" borderId="0" xfId="0" applyNumberFormat="1" applyFont="1" applyFill="1" applyBorder="1" applyAlignment="1">
      <alignment horizontal="center"/>
    </xf>
    <xf numFmtId="43" fontId="11" fillId="0" borderId="0" xfId="1" applyFont="1" applyBorder="1"/>
    <xf numFmtId="0" fontId="10" fillId="5" borderId="0" xfId="0" applyFont="1" applyFill="1" applyBorder="1"/>
    <xf numFmtId="0" fontId="12" fillId="0" borderId="0" xfId="0" applyFont="1" applyBorder="1" applyAlignment="1">
      <alignment horizontal="center"/>
    </xf>
    <xf numFmtId="43" fontId="12" fillId="0" borderId="0" xfId="1" applyFont="1" applyBorder="1"/>
    <xf numFmtId="43" fontId="12" fillId="0" borderId="0" xfId="1" applyFont="1" applyBorder="1" applyAlignment="1">
      <alignment horizontal="center"/>
    </xf>
    <xf numFmtId="0" fontId="12" fillId="5" borderId="0" xfId="0" applyFont="1" applyFill="1" applyBorder="1"/>
    <xf numFmtId="0" fontId="12" fillId="5" borderId="0" xfId="0" applyNumberFormat="1" applyFont="1" applyFill="1" applyBorder="1"/>
    <xf numFmtId="0" fontId="12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left"/>
    </xf>
    <xf numFmtId="43" fontId="12" fillId="0" borderId="0" xfId="1" applyFont="1"/>
    <xf numFmtId="0" fontId="0" fillId="0" borderId="0" xfId="0" applyAlignment="1">
      <alignment horizontal="center"/>
    </xf>
    <xf numFmtId="0" fontId="0" fillId="0" borderId="0" xfId="0" applyFont="1"/>
    <xf numFmtId="0" fontId="13" fillId="0" borderId="0" xfId="0" applyFont="1" applyBorder="1"/>
    <xf numFmtId="0" fontId="13" fillId="0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4"/>
  <sheetViews>
    <sheetView tabSelected="1" topLeftCell="A100" workbookViewId="0">
      <selection activeCell="G44" sqref="G44"/>
    </sheetView>
  </sheetViews>
  <sheetFormatPr baseColWidth="10" defaultColWidth="9.140625" defaultRowHeight="15" x14ac:dyDescent="0.25"/>
  <cols>
    <col min="1" max="1" width="52.7109375" bestFit="1" customWidth="1"/>
    <col min="2" max="2" width="9.7109375" bestFit="1" customWidth="1"/>
    <col min="3" max="3" width="14" bestFit="1" customWidth="1"/>
    <col min="4" max="4" width="50.28515625" bestFit="1" customWidth="1"/>
    <col min="5" max="5" width="13.42578125" bestFit="1" customWidth="1"/>
    <col min="6" max="6" width="22.140625" bestFit="1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</row>
    <row r="2" spans="1:13" ht="18.75" x14ac:dyDescent="0.3">
      <c r="A2" s="2" t="s">
        <v>1</v>
      </c>
      <c r="B2" s="2"/>
      <c r="C2" s="2"/>
      <c r="D2" s="2"/>
      <c r="E2" s="2"/>
      <c r="F2" s="2"/>
    </row>
    <row r="3" spans="1:13" ht="18.75" x14ac:dyDescent="0.3">
      <c r="A3" s="2" t="s">
        <v>2</v>
      </c>
      <c r="B3" s="2"/>
      <c r="C3" s="2"/>
      <c r="D3" s="2"/>
      <c r="E3" s="2"/>
      <c r="F3" s="2"/>
    </row>
    <row r="4" spans="1:13" ht="19.5" thickBot="1" x14ac:dyDescent="0.35">
      <c r="A4" s="2" t="s">
        <v>3</v>
      </c>
      <c r="B4" s="2"/>
      <c r="C4" s="2"/>
      <c r="D4" s="2"/>
      <c r="E4" s="2"/>
      <c r="F4" s="2"/>
      <c r="G4" t="s">
        <v>4</v>
      </c>
      <c r="H4" s="3"/>
      <c r="I4" s="3"/>
      <c r="J4" s="3"/>
      <c r="K4" s="3"/>
      <c r="L4" s="3"/>
      <c r="M4" s="3"/>
    </row>
    <row r="5" spans="1:13" ht="19.5" thickBot="1" x14ac:dyDescent="0.35">
      <c r="A5" s="3" t="s">
        <v>5</v>
      </c>
      <c r="B5" s="3"/>
      <c r="C5" s="3"/>
      <c r="D5" s="3"/>
      <c r="E5" s="3"/>
      <c r="F5" s="3"/>
    </row>
    <row r="6" spans="1:13" ht="66" x14ac:dyDescent="0.25">
      <c r="A6" s="4" t="s">
        <v>6</v>
      </c>
      <c r="B6" s="5"/>
      <c r="C6" s="6" t="s">
        <v>7</v>
      </c>
      <c r="D6" s="7" t="s">
        <v>8</v>
      </c>
      <c r="E6" s="8" t="s">
        <v>9</v>
      </c>
      <c r="F6" s="9" t="s">
        <v>10</v>
      </c>
    </row>
    <row r="7" spans="1:13" ht="15.75" x14ac:dyDescent="0.25">
      <c r="A7" s="10" t="s">
        <v>11</v>
      </c>
      <c r="B7" s="11">
        <v>1154</v>
      </c>
      <c r="C7" s="10" t="s">
        <v>12</v>
      </c>
      <c r="D7" s="12">
        <v>240</v>
      </c>
      <c r="E7" s="13">
        <v>82.6</v>
      </c>
      <c r="F7" s="13">
        <f t="shared" ref="F7:F82" si="0">D7*E7</f>
        <v>19824</v>
      </c>
      <c r="G7" s="14"/>
    </row>
    <row r="8" spans="1:13" ht="15.75" x14ac:dyDescent="0.25">
      <c r="A8" s="10" t="s">
        <v>13</v>
      </c>
      <c r="B8" s="11">
        <v>1154</v>
      </c>
      <c r="C8" s="10" t="s">
        <v>12</v>
      </c>
      <c r="D8" s="12">
        <v>240</v>
      </c>
      <c r="E8" s="13">
        <v>94.4</v>
      </c>
      <c r="F8" s="13">
        <f t="shared" si="0"/>
        <v>22656</v>
      </c>
      <c r="G8" s="14"/>
    </row>
    <row r="9" spans="1:13" ht="15.75" x14ac:dyDescent="0.25">
      <c r="A9" s="10" t="s">
        <v>14</v>
      </c>
      <c r="B9" s="11">
        <v>1154</v>
      </c>
      <c r="C9" s="10" t="s">
        <v>12</v>
      </c>
      <c r="D9" s="12">
        <v>130</v>
      </c>
      <c r="E9" s="15">
        <v>410.64</v>
      </c>
      <c r="F9" s="13">
        <f t="shared" si="0"/>
        <v>53383.199999999997</v>
      </c>
      <c r="G9" s="14"/>
    </row>
    <row r="10" spans="1:13" ht="15.75" x14ac:dyDescent="0.25">
      <c r="A10" s="10" t="s">
        <v>15</v>
      </c>
      <c r="B10" s="11">
        <v>1154</v>
      </c>
      <c r="C10" s="10" t="s">
        <v>12</v>
      </c>
      <c r="D10" s="12">
        <v>96</v>
      </c>
      <c r="E10" s="15">
        <v>410.64</v>
      </c>
      <c r="F10" s="13">
        <f t="shared" si="0"/>
        <v>39421.440000000002</v>
      </c>
    </row>
    <row r="11" spans="1:13" ht="15.75" x14ac:dyDescent="0.25">
      <c r="A11" s="10" t="s">
        <v>16</v>
      </c>
      <c r="B11" s="11">
        <v>1154</v>
      </c>
      <c r="C11" s="10" t="s">
        <v>12</v>
      </c>
      <c r="D11" s="12">
        <v>27</v>
      </c>
      <c r="E11" s="15">
        <v>410.64</v>
      </c>
      <c r="F11" s="13">
        <f t="shared" si="0"/>
        <v>11087.279999999999</v>
      </c>
    </row>
    <row r="12" spans="1:13" ht="15.75" x14ac:dyDescent="0.25">
      <c r="A12" s="10" t="s">
        <v>17</v>
      </c>
      <c r="B12" s="11">
        <v>1154</v>
      </c>
      <c r="C12" s="10" t="s">
        <v>12</v>
      </c>
      <c r="D12" s="12">
        <v>66</v>
      </c>
      <c r="E12" s="15">
        <v>202.96</v>
      </c>
      <c r="F12" s="13">
        <f t="shared" si="0"/>
        <v>13395.36</v>
      </c>
    </row>
    <row r="13" spans="1:13" ht="15.75" x14ac:dyDescent="0.25">
      <c r="A13" s="10" t="s">
        <v>18</v>
      </c>
      <c r="B13" s="11">
        <v>1154</v>
      </c>
      <c r="C13" s="10" t="s">
        <v>12</v>
      </c>
      <c r="D13" s="12">
        <v>50</v>
      </c>
      <c r="E13" s="15">
        <v>230.1</v>
      </c>
      <c r="F13" s="13">
        <f t="shared" si="0"/>
        <v>11505</v>
      </c>
    </row>
    <row r="14" spans="1:13" ht="15.75" x14ac:dyDescent="0.25">
      <c r="A14" s="10" t="s">
        <v>19</v>
      </c>
      <c r="B14" s="11">
        <v>1154</v>
      </c>
      <c r="C14" s="10" t="s">
        <v>12</v>
      </c>
      <c r="D14" s="12">
        <v>154</v>
      </c>
      <c r="E14" s="13">
        <v>230.1</v>
      </c>
      <c r="F14" s="13">
        <f t="shared" si="0"/>
        <v>35435.4</v>
      </c>
    </row>
    <row r="15" spans="1:13" ht="15.75" x14ac:dyDescent="0.25">
      <c r="A15" s="10" t="s">
        <v>20</v>
      </c>
      <c r="B15" s="11">
        <v>1154</v>
      </c>
      <c r="C15" s="10" t="s">
        <v>12</v>
      </c>
      <c r="D15" s="12">
        <v>97</v>
      </c>
      <c r="E15" s="13">
        <v>230.1</v>
      </c>
      <c r="F15" s="13">
        <f t="shared" si="0"/>
        <v>22319.7</v>
      </c>
    </row>
    <row r="16" spans="1:13" ht="15.75" x14ac:dyDescent="0.25">
      <c r="A16" s="10" t="s">
        <v>21</v>
      </c>
      <c r="B16" s="11">
        <v>1154</v>
      </c>
      <c r="C16" s="10" t="s">
        <v>12</v>
      </c>
      <c r="D16" s="16">
        <v>303</v>
      </c>
      <c r="E16" s="15">
        <v>554.6</v>
      </c>
      <c r="F16" s="13">
        <f t="shared" si="0"/>
        <v>168043.80000000002</v>
      </c>
    </row>
    <row r="17" spans="1:7" ht="15.75" x14ac:dyDescent="0.25">
      <c r="A17" s="10" t="s">
        <v>22</v>
      </c>
      <c r="B17" s="11">
        <v>1154</v>
      </c>
      <c r="C17" s="10" t="s">
        <v>12</v>
      </c>
      <c r="D17" s="16">
        <v>68</v>
      </c>
      <c r="E17" s="15">
        <v>6.95</v>
      </c>
      <c r="F17" s="13">
        <f t="shared" si="0"/>
        <v>472.6</v>
      </c>
    </row>
    <row r="18" spans="1:7" ht="15.75" x14ac:dyDescent="0.25">
      <c r="A18" s="10" t="s">
        <v>23</v>
      </c>
      <c r="B18" s="11">
        <v>1154</v>
      </c>
      <c r="C18" s="10" t="s">
        <v>12</v>
      </c>
      <c r="D18" s="12">
        <v>120</v>
      </c>
      <c r="E18" s="13">
        <v>41.3</v>
      </c>
      <c r="F18" s="13">
        <f t="shared" si="0"/>
        <v>4956</v>
      </c>
    </row>
    <row r="19" spans="1:7" ht="15.75" x14ac:dyDescent="0.25">
      <c r="A19" s="10" t="s">
        <v>24</v>
      </c>
      <c r="B19" s="11">
        <v>1154</v>
      </c>
      <c r="C19" s="10" t="s">
        <v>12</v>
      </c>
      <c r="D19" s="12">
        <v>576</v>
      </c>
      <c r="E19" s="13">
        <v>64.900000000000006</v>
      </c>
      <c r="F19" s="13">
        <f t="shared" si="0"/>
        <v>37382.400000000001</v>
      </c>
    </row>
    <row r="20" spans="1:7" ht="15.75" x14ac:dyDescent="0.25">
      <c r="A20" s="10" t="s">
        <v>25</v>
      </c>
      <c r="B20" s="11">
        <v>1154</v>
      </c>
      <c r="C20" s="10" t="s">
        <v>12</v>
      </c>
      <c r="D20" s="12">
        <v>231</v>
      </c>
      <c r="E20" s="13">
        <v>88.5</v>
      </c>
      <c r="F20" s="13">
        <f t="shared" si="0"/>
        <v>20443.5</v>
      </c>
    </row>
    <row r="21" spans="1:7" ht="15.75" x14ac:dyDescent="0.25">
      <c r="A21" s="10" t="s">
        <v>26</v>
      </c>
      <c r="B21" s="11">
        <v>1154</v>
      </c>
      <c r="C21" s="10" t="s">
        <v>12</v>
      </c>
      <c r="D21" s="12">
        <v>236</v>
      </c>
      <c r="E21" s="13">
        <v>113.87</v>
      </c>
      <c r="F21" s="13">
        <f t="shared" si="0"/>
        <v>26873.32</v>
      </c>
    </row>
    <row r="22" spans="1:7" ht="15.75" x14ac:dyDescent="0.25">
      <c r="A22" s="10" t="s">
        <v>27</v>
      </c>
      <c r="B22" s="11">
        <v>1154</v>
      </c>
      <c r="C22" s="10" t="s">
        <v>12</v>
      </c>
      <c r="D22" s="12">
        <v>341</v>
      </c>
      <c r="E22" s="13">
        <v>147.5</v>
      </c>
      <c r="F22" s="13">
        <f t="shared" si="0"/>
        <v>50297.5</v>
      </c>
    </row>
    <row r="23" spans="1:7" ht="15.75" x14ac:dyDescent="0.25">
      <c r="A23" s="10" t="s">
        <v>28</v>
      </c>
      <c r="B23" s="11">
        <v>1154</v>
      </c>
      <c r="C23" s="10" t="s">
        <v>12</v>
      </c>
      <c r="D23" s="12">
        <v>284</v>
      </c>
      <c r="E23" s="13">
        <v>177</v>
      </c>
      <c r="F23" s="13">
        <f t="shared" si="0"/>
        <v>50268</v>
      </c>
    </row>
    <row r="24" spans="1:7" ht="15.75" x14ac:dyDescent="0.25">
      <c r="A24" s="10" t="s">
        <v>29</v>
      </c>
      <c r="B24" s="11">
        <v>1154</v>
      </c>
      <c r="C24" s="10" t="s">
        <v>12</v>
      </c>
      <c r="D24" s="12">
        <v>709</v>
      </c>
      <c r="E24" s="13">
        <v>52.94</v>
      </c>
      <c r="F24" s="13">
        <f t="shared" si="0"/>
        <v>37534.46</v>
      </c>
    </row>
    <row r="25" spans="1:7" ht="15.75" x14ac:dyDescent="0.25">
      <c r="A25" s="10" t="s">
        <v>30</v>
      </c>
      <c r="B25" s="11">
        <v>1154</v>
      </c>
      <c r="C25" s="10" t="s">
        <v>12</v>
      </c>
      <c r="D25" s="17">
        <v>21</v>
      </c>
      <c r="E25" s="15">
        <v>551</v>
      </c>
      <c r="F25" s="13">
        <f t="shared" si="0"/>
        <v>11571</v>
      </c>
    </row>
    <row r="26" spans="1:7" ht="15.75" x14ac:dyDescent="0.25">
      <c r="A26" s="10" t="s">
        <v>31</v>
      </c>
      <c r="B26" s="11">
        <v>1154</v>
      </c>
      <c r="C26" s="10" t="s">
        <v>12</v>
      </c>
      <c r="D26" s="17">
        <v>34</v>
      </c>
      <c r="E26" s="15">
        <v>135.69999999999999</v>
      </c>
      <c r="F26" s="13">
        <f t="shared" si="0"/>
        <v>4613.7999999999993</v>
      </c>
    </row>
    <row r="27" spans="1:7" ht="15.75" x14ac:dyDescent="0.25">
      <c r="A27" s="18" t="s">
        <v>32</v>
      </c>
      <c r="B27" s="11">
        <v>1154</v>
      </c>
      <c r="C27" s="10" t="s">
        <v>12</v>
      </c>
      <c r="D27" s="19">
        <v>297</v>
      </c>
      <c r="E27" s="20">
        <v>2.75</v>
      </c>
      <c r="F27" s="21">
        <f t="shared" si="0"/>
        <v>816.75</v>
      </c>
    </row>
    <row r="28" spans="1:7" ht="15.75" x14ac:dyDescent="0.25">
      <c r="A28" s="18" t="s">
        <v>33</v>
      </c>
      <c r="B28" s="11">
        <v>1154</v>
      </c>
      <c r="C28" s="10" t="s">
        <v>12</v>
      </c>
      <c r="D28" s="19">
        <v>357</v>
      </c>
      <c r="E28" s="20">
        <v>129</v>
      </c>
      <c r="F28" s="21">
        <f t="shared" si="0"/>
        <v>46053</v>
      </c>
    </row>
    <row r="29" spans="1:7" ht="15.75" x14ac:dyDescent="0.25">
      <c r="A29" s="18" t="s">
        <v>34</v>
      </c>
      <c r="B29" s="11">
        <v>1154</v>
      </c>
      <c r="C29" s="10" t="s">
        <v>12</v>
      </c>
      <c r="D29" s="19">
        <v>115</v>
      </c>
      <c r="E29" s="20">
        <v>155</v>
      </c>
      <c r="F29" s="21">
        <f t="shared" si="0"/>
        <v>17825</v>
      </c>
    </row>
    <row r="30" spans="1:7" ht="15.75" x14ac:dyDescent="0.25">
      <c r="A30" s="18" t="s">
        <v>35</v>
      </c>
      <c r="B30" s="11">
        <v>1154</v>
      </c>
      <c r="C30" s="10" t="s">
        <v>12</v>
      </c>
      <c r="D30" s="19">
        <v>122</v>
      </c>
      <c r="E30" s="20">
        <v>12.5</v>
      </c>
      <c r="F30" s="21">
        <f t="shared" si="0"/>
        <v>1525</v>
      </c>
    </row>
    <row r="31" spans="1:7" ht="16.5" thickBot="1" x14ac:dyDescent="0.3">
      <c r="A31" s="18" t="s">
        <v>36</v>
      </c>
      <c r="B31" s="11">
        <v>1154</v>
      </c>
      <c r="C31" s="10" t="s">
        <v>12</v>
      </c>
      <c r="D31" s="22">
        <v>184</v>
      </c>
      <c r="E31" s="20">
        <v>61.3</v>
      </c>
      <c r="F31" s="21">
        <f t="shared" si="0"/>
        <v>11279.199999999999</v>
      </c>
    </row>
    <row r="32" spans="1:7" ht="16.5" thickBot="1" x14ac:dyDescent="0.3">
      <c r="A32" s="23" t="s">
        <v>37</v>
      </c>
      <c r="B32" s="24"/>
      <c r="C32" s="25"/>
      <c r="D32" s="26"/>
      <c r="E32" s="27"/>
      <c r="F32" s="28">
        <f>SUM(F7:F31)</f>
        <v>718982.71</v>
      </c>
      <c r="G32" s="14"/>
    </row>
    <row r="33" spans="1:6" ht="15.75" x14ac:dyDescent="0.25">
      <c r="A33" s="29"/>
      <c r="B33" s="29"/>
      <c r="C33" s="29"/>
      <c r="D33" s="30"/>
      <c r="E33" s="31"/>
      <c r="F33" s="32"/>
    </row>
    <row r="34" spans="1:6" ht="18.75" x14ac:dyDescent="0.3">
      <c r="A34" s="1" t="s">
        <v>0</v>
      </c>
      <c r="B34" s="1"/>
      <c r="C34" s="1"/>
      <c r="D34" s="1"/>
      <c r="E34" s="1"/>
      <c r="F34" s="1"/>
    </row>
    <row r="35" spans="1:6" ht="18.75" x14ac:dyDescent="0.3">
      <c r="A35" s="2" t="s">
        <v>1</v>
      </c>
      <c r="B35" s="2"/>
      <c r="C35" s="2"/>
      <c r="D35" s="2"/>
      <c r="E35" s="2"/>
      <c r="F35" s="2"/>
    </row>
    <row r="36" spans="1:6" ht="18.75" x14ac:dyDescent="0.3">
      <c r="A36" s="2" t="s">
        <v>2</v>
      </c>
      <c r="B36" s="2"/>
      <c r="C36" s="2"/>
      <c r="D36" s="2"/>
      <c r="E36" s="2"/>
      <c r="F36" s="2"/>
    </row>
    <row r="37" spans="1:6" ht="18.75" x14ac:dyDescent="0.3">
      <c r="A37" s="2" t="s">
        <v>3</v>
      </c>
      <c r="B37" s="2"/>
      <c r="C37" s="2"/>
      <c r="D37" s="2"/>
      <c r="E37" s="2"/>
      <c r="F37" s="2"/>
    </row>
    <row r="38" spans="1:6" ht="19.5" thickBot="1" x14ac:dyDescent="0.35">
      <c r="A38" s="3" t="s">
        <v>5</v>
      </c>
      <c r="B38" s="3"/>
      <c r="C38" s="3"/>
      <c r="D38" s="3"/>
      <c r="E38" s="3"/>
      <c r="F38" s="3"/>
    </row>
    <row r="39" spans="1:6" ht="66" x14ac:dyDescent="0.25">
      <c r="A39" s="4" t="s">
        <v>6</v>
      </c>
      <c r="B39" s="5"/>
      <c r="C39" s="6" t="s">
        <v>7</v>
      </c>
      <c r="D39" s="7" t="s">
        <v>8</v>
      </c>
      <c r="E39" s="8" t="s">
        <v>9</v>
      </c>
      <c r="F39" s="9" t="s">
        <v>10</v>
      </c>
    </row>
    <row r="40" spans="1:6" ht="15.75" x14ac:dyDescent="0.25">
      <c r="A40" s="10" t="s">
        <v>38</v>
      </c>
      <c r="B40" s="11">
        <v>1154</v>
      </c>
      <c r="C40" s="10" t="s">
        <v>12</v>
      </c>
      <c r="D40" s="16">
        <v>31</v>
      </c>
      <c r="E40" s="13">
        <v>531</v>
      </c>
      <c r="F40" s="13">
        <f t="shared" si="0"/>
        <v>16461</v>
      </c>
    </row>
    <row r="41" spans="1:6" ht="15.75" x14ac:dyDescent="0.25">
      <c r="A41" s="10" t="s">
        <v>39</v>
      </c>
      <c r="B41" s="11">
        <v>1154</v>
      </c>
      <c r="C41" s="10" t="s">
        <v>12</v>
      </c>
      <c r="D41" s="16">
        <v>31</v>
      </c>
      <c r="E41" s="13">
        <v>767</v>
      </c>
      <c r="F41" s="13">
        <f t="shared" si="0"/>
        <v>23777</v>
      </c>
    </row>
    <row r="42" spans="1:6" ht="15.75" x14ac:dyDescent="0.25">
      <c r="A42" s="10" t="s">
        <v>40</v>
      </c>
      <c r="B42" s="11">
        <v>1154</v>
      </c>
      <c r="C42" s="10" t="s">
        <v>12</v>
      </c>
      <c r="D42" s="16">
        <v>23</v>
      </c>
      <c r="E42" s="13">
        <v>1000</v>
      </c>
      <c r="F42" s="13">
        <f t="shared" si="0"/>
        <v>23000</v>
      </c>
    </row>
    <row r="43" spans="1:6" ht="15.75" x14ac:dyDescent="0.25">
      <c r="A43" s="10" t="s">
        <v>41</v>
      </c>
      <c r="B43" s="11">
        <v>1154</v>
      </c>
      <c r="C43" s="10" t="s">
        <v>12</v>
      </c>
      <c r="D43" s="16">
        <v>178</v>
      </c>
      <c r="E43" s="15">
        <v>175.82</v>
      </c>
      <c r="F43" s="13">
        <f t="shared" si="0"/>
        <v>31295.96</v>
      </c>
    </row>
    <row r="44" spans="1:6" ht="15.75" x14ac:dyDescent="0.25">
      <c r="A44" s="10" t="s">
        <v>42</v>
      </c>
      <c r="B44" s="11">
        <v>1154</v>
      </c>
      <c r="C44" s="10" t="s">
        <v>12</v>
      </c>
      <c r="D44" s="16">
        <v>211</v>
      </c>
      <c r="E44" s="15">
        <v>277.3</v>
      </c>
      <c r="F44" s="13">
        <f t="shared" si="0"/>
        <v>58510.3</v>
      </c>
    </row>
    <row r="45" spans="1:6" ht="15.75" x14ac:dyDescent="0.25">
      <c r="A45" s="10" t="s">
        <v>43</v>
      </c>
      <c r="B45" s="11">
        <v>1154</v>
      </c>
      <c r="C45" s="10" t="s">
        <v>12</v>
      </c>
      <c r="D45" s="16">
        <v>57</v>
      </c>
      <c r="E45" s="15">
        <v>359.9</v>
      </c>
      <c r="F45" s="13">
        <f t="shared" si="0"/>
        <v>20514.3</v>
      </c>
    </row>
    <row r="46" spans="1:6" ht="15.75" x14ac:dyDescent="0.25">
      <c r="A46" s="10" t="s">
        <v>44</v>
      </c>
      <c r="B46" s="11">
        <v>1154</v>
      </c>
      <c r="C46" s="10" t="s">
        <v>12</v>
      </c>
      <c r="D46" s="17">
        <v>33</v>
      </c>
      <c r="E46" s="15">
        <v>175.82</v>
      </c>
      <c r="F46" s="13">
        <f t="shared" si="0"/>
        <v>5802.0599999999995</v>
      </c>
    </row>
    <row r="47" spans="1:6" ht="15.75" x14ac:dyDescent="0.25">
      <c r="A47" s="10" t="s">
        <v>45</v>
      </c>
      <c r="B47" s="11">
        <v>1154</v>
      </c>
      <c r="C47" s="10" t="s">
        <v>12</v>
      </c>
      <c r="D47" s="17">
        <v>14</v>
      </c>
      <c r="E47" s="15">
        <v>277.3</v>
      </c>
      <c r="F47" s="13">
        <f t="shared" si="0"/>
        <v>3882.2000000000003</v>
      </c>
    </row>
    <row r="48" spans="1:6" ht="15.75" x14ac:dyDescent="0.25">
      <c r="A48" s="10" t="s">
        <v>46</v>
      </c>
      <c r="B48" s="11">
        <v>1154</v>
      </c>
      <c r="C48" s="10" t="s">
        <v>12</v>
      </c>
      <c r="D48" s="33">
        <v>1152</v>
      </c>
      <c r="E48" s="15">
        <v>100.3</v>
      </c>
      <c r="F48" s="13">
        <f t="shared" si="0"/>
        <v>115545.59999999999</v>
      </c>
    </row>
    <row r="49" spans="1:20" ht="15.75" x14ac:dyDescent="0.25">
      <c r="A49" s="10" t="s">
        <v>47</v>
      </c>
      <c r="B49" s="11">
        <v>1154</v>
      </c>
      <c r="C49" s="10" t="s">
        <v>12</v>
      </c>
      <c r="D49" s="33">
        <v>2769</v>
      </c>
      <c r="E49" s="15">
        <v>86.61</v>
      </c>
      <c r="F49" s="13">
        <f t="shared" si="0"/>
        <v>239823.09</v>
      </c>
    </row>
    <row r="50" spans="1:20" ht="15.75" x14ac:dyDescent="0.25">
      <c r="A50" s="10" t="s">
        <v>48</v>
      </c>
      <c r="B50" s="11">
        <v>1154</v>
      </c>
      <c r="C50" s="10" t="s">
        <v>12</v>
      </c>
      <c r="D50" s="33">
        <v>2711</v>
      </c>
      <c r="E50" s="15">
        <v>53.1</v>
      </c>
      <c r="F50" s="13">
        <f t="shared" si="0"/>
        <v>143954.1</v>
      </c>
    </row>
    <row r="51" spans="1:20" ht="15.75" x14ac:dyDescent="0.25">
      <c r="A51" s="10" t="s">
        <v>49</v>
      </c>
      <c r="B51" s="11">
        <v>1154</v>
      </c>
      <c r="C51" s="10" t="s">
        <v>12</v>
      </c>
      <c r="D51" s="33">
        <v>3670</v>
      </c>
      <c r="E51" s="15">
        <v>76.7</v>
      </c>
      <c r="F51" s="13">
        <f t="shared" si="0"/>
        <v>281489</v>
      </c>
    </row>
    <row r="52" spans="1:20" ht="15.75" x14ac:dyDescent="0.25">
      <c r="A52" s="10" t="s">
        <v>50</v>
      </c>
      <c r="B52" s="11">
        <v>1154</v>
      </c>
      <c r="C52" s="10" t="s">
        <v>12</v>
      </c>
      <c r="D52" s="33">
        <v>1920</v>
      </c>
      <c r="E52" s="15">
        <v>64.900000000000006</v>
      </c>
      <c r="F52" s="13">
        <f t="shared" si="0"/>
        <v>124608.00000000001</v>
      </c>
    </row>
    <row r="53" spans="1:20" ht="15.75" x14ac:dyDescent="0.25">
      <c r="A53" s="10" t="s">
        <v>51</v>
      </c>
      <c r="B53" s="11">
        <v>1154</v>
      </c>
      <c r="C53" s="10" t="s">
        <v>52</v>
      </c>
      <c r="D53" s="33">
        <v>183</v>
      </c>
      <c r="E53" s="15">
        <v>64.900000000000006</v>
      </c>
      <c r="F53" s="13">
        <f t="shared" si="0"/>
        <v>11876.7</v>
      </c>
    </row>
    <row r="54" spans="1:20" ht="15.75" x14ac:dyDescent="0.25">
      <c r="A54" s="10" t="s">
        <v>53</v>
      </c>
      <c r="B54" s="11">
        <v>1154</v>
      </c>
      <c r="C54" s="10" t="s">
        <v>12</v>
      </c>
      <c r="D54" s="33">
        <v>718</v>
      </c>
      <c r="E54" s="15">
        <v>253.7</v>
      </c>
      <c r="F54" s="13">
        <f t="shared" si="0"/>
        <v>182156.6</v>
      </c>
    </row>
    <row r="55" spans="1:20" ht="15.75" x14ac:dyDescent="0.25">
      <c r="A55" s="10" t="s">
        <v>54</v>
      </c>
      <c r="B55" s="11">
        <v>1154</v>
      </c>
      <c r="C55" s="10" t="s">
        <v>55</v>
      </c>
      <c r="D55" s="33">
        <v>308</v>
      </c>
      <c r="E55" s="15">
        <v>70.98</v>
      </c>
      <c r="F55" s="13">
        <f t="shared" si="0"/>
        <v>21861.84</v>
      </c>
    </row>
    <row r="56" spans="1:20" ht="15.75" x14ac:dyDescent="0.25">
      <c r="A56" s="10" t="s">
        <v>56</v>
      </c>
      <c r="B56" s="11">
        <v>1154</v>
      </c>
      <c r="C56" s="10" t="s">
        <v>55</v>
      </c>
      <c r="D56" s="33">
        <v>1949</v>
      </c>
      <c r="E56" s="15">
        <v>65.819999999999993</v>
      </c>
      <c r="F56" s="13">
        <f t="shared" si="0"/>
        <v>128283.18</v>
      </c>
    </row>
    <row r="57" spans="1:20" ht="15.75" x14ac:dyDescent="0.25">
      <c r="A57" s="10" t="s">
        <v>57</v>
      </c>
      <c r="B57" s="11">
        <v>1154</v>
      </c>
      <c r="C57" s="10" t="s">
        <v>12</v>
      </c>
      <c r="D57" s="33">
        <v>150</v>
      </c>
      <c r="E57" s="15">
        <v>7</v>
      </c>
      <c r="F57" s="13">
        <f t="shared" si="0"/>
        <v>1050</v>
      </c>
    </row>
    <row r="58" spans="1:20" ht="15.75" x14ac:dyDescent="0.25">
      <c r="A58" s="10" t="s">
        <v>58</v>
      </c>
      <c r="B58" s="11">
        <v>1154</v>
      </c>
      <c r="C58" s="10" t="s">
        <v>12</v>
      </c>
      <c r="D58" s="12">
        <v>309</v>
      </c>
      <c r="E58" s="15">
        <v>53.1</v>
      </c>
      <c r="F58" s="13">
        <f t="shared" si="0"/>
        <v>16407.900000000001</v>
      </c>
    </row>
    <row r="59" spans="1:20" ht="15.75" x14ac:dyDescent="0.25">
      <c r="A59" s="10" t="s">
        <v>59</v>
      </c>
      <c r="B59" s="11">
        <v>1154</v>
      </c>
      <c r="C59" s="10" t="s">
        <v>12</v>
      </c>
      <c r="D59" s="12">
        <v>67</v>
      </c>
      <c r="E59" s="15">
        <v>19</v>
      </c>
      <c r="F59" s="13">
        <f t="shared" si="0"/>
        <v>1273</v>
      </c>
    </row>
    <row r="60" spans="1:20" ht="15.75" x14ac:dyDescent="0.25">
      <c r="A60" s="34" t="s">
        <v>60</v>
      </c>
      <c r="B60" s="35"/>
      <c r="C60" s="36"/>
      <c r="D60" s="37"/>
      <c r="E60" s="38"/>
      <c r="F60" s="39">
        <f>SUM(F40:F59)</f>
        <v>1451571.83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1:20" ht="15.75" x14ac:dyDescent="0.25">
      <c r="A61" s="29"/>
      <c r="B61" s="41"/>
      <c r="C61" s="29"/>
      <c r="D61" s="42"/>
      <c r="E61" s="31"/>
      <c r="F61" s="32"/>
    </row>
    <row r="62" spans="1:20" ht="15.75" x14ac:dyDescent="0.25">
      <c r="A62" s="29"/>
      <c r="B62" s="41"/>
      <c r="C62" s="29"/>
      <c r="D62" s="42"/>
      <c r="E62" s="31"/>
      <c r="F62" s="32"/>
    </row>
    <row r="63" spans="1:20" ht="18.75" x14ac:dyDescent="0.3">
      <c r="A63" s="1" t="s">
        <v>0</v>
      </c>
      <c r="B63" s="1"/>
      <c r="C63" s="1"/>
      <c r="D63" s="1"/>
      <c r="E63" s="1"/>
      <c r="F63" s="1"/>
    </row>
    <row r="64" spans="1:20" ht="18.75" x14ac:dyDescent="0.3">
      <c r="A64" s="2" t="s">
        <v>1</v>
      </c>
      <c r="B64" s="2"/>
      <c r="C64" s="2"/>
      <c r="D64" s="2"/>
      <c r="E64" s="2"/>
      <c r="F64" s="2"/>
    </row>
    <row r="65" spans="1:6" ht="18.75" x14ac:dyDescent="0.3">
      <c r="A65" s="2" t="s">
        <v>2</v>
      </c>
      <c r="B65" s="2"/>
      <c r="C65" s="2"/>
      <c r="D65" s="2"/>
      <c r="E65" s="2"/>
      <c r="F65" s="2"/>
    </row>
    <row r="66" spans="1:6" ht="18.75" x14ac:dyDescent="0.3">
      <c r="A66" s="2" t="s">
        <v>3</v>
      </c>
      <c r="B66" s="2"/>
      <c r="C66" s="2"/>
      <c r="D66" s="2"/>
      <c r="E66" s="2"/>
      <c r="F66" s="2"/>
    </row>
    <row r="67" spans="1:6" ht="19.5" thickBot="1" x14ac:dyDescent="0.35">
      <c r="A67" s="3" t="s">
        <v>5</v>
      </c>
      <c r="B67" s="3"/>
      <c r="C67" s="3"/>
      <c r="D67" s="3"/>
      <c r="E67" s="3"/>
      <c r="F67" s="3"/>
    </row>
    <row r="68" spans="1:6" ht="66" x14ac:dyDescent="0.25">
      <c r="A68" s="4" t="s">
        <v>6</v>
      </c>
      <c r="B68" s="5"/>
      <c r="C68" s="6" t="s">
        <v>7</v>
      </c>
      <c r="D68" s="7" t="s">
        <v>8</v>
      </c>
      <c r="E68" s="8" t="s">
        <v>9</v>
      </c>
      <c r="F68" s="9" t="s">
        <v>10</v>
      </c>
    </row>
    <row r="69" spans="1:6" ht="15.75" x14ac:dyDescent="0.25">
      <c r="A69" s="10" t="s">
        <v>61</v>
      </c>
      <c r="B69" s="11">
        <v>1154</v>
      </c>
      <c r="C69" s="10" t="s">
        <v>12</v>
      </c>
      <c r="D69" s="12">
        <v>1</v>
      </c>
      <c r="E69" s="15">
        <v>1247</v>
      </c>
      <c r="F69" s="13">
        <f t="shared" ref="F69:F74" si="1">D69*E69</f>
        <v>1247</v>
      </c>
    </row>
    <row r="70" spans="1:6" ht="15.75" x14ac:dyDescent="0.25">
      <c r="A70" s="10" t="s">
        <v>62</v>
      </c>
      <c r="B70" s="11">
        <v>1154</v>
      </c>
      <c r="C70" s="10" t="s">
        <v>12</v>
      </c>
      <c r="D70" s="33">
        <v>3</v>
      </c>
      <c r="E70" s="15">
        <v>933.88</v>
      </c>
      <c r="F70" s="13">
        <f t="shared" si="1"/>
        <v>2801.64</v>
      </c>
    </row>
    <row r="71" spans="1:6" ht="15.75" x14ac:dyDescent="0.25">
      <c r="A71" s="10" t="s">
        <v>63</v>
      </c>
      <c r="B71" s="11">
        <v>1154</v>
      </c>
      <c r="C71" s="10" t="s">
        <v>12</v>
      </c>
      <c r="D71" s="33">
        <v>8</v>
      </c>
      <c r="E71" s="15">
        <v>933.88</v>
      </c>
      <c r="F71" s="13">
        <f t="shared" si="1"/>
        <v>7471.04</v>
      </c>
    </row>
    <row r="72" spans="1:6" ht="15.75" x14ac:dyDescent="0.25">
      <c r="A72" s="10" t="s">
        <v>64</v>
      </c>
      <c r="B72" s="11">
        <v>1154</v>
      </c>
      <c r="C72" s="10" t="s">
        <v>12</v>
      </c>
      <c r="D72" s="33">
        <v>15</v>
      </c>
      <c r="E72" s="15">
        <v>1470</v>
      </c>
      <c r="F72" s="13">
        <f t="shared" si="1"/>
        <v>22050</v>
      </c>
    </row>
    <row r="73" spans="1:6" ht="15.75" x14ac:dyDescent="0.25">
      <c r="A73" s="10" t="s">
        <v>65</v>
      </c>
      <c r="B73" s="11">
        <v>1154</v>
      </c>
      <c r="C73" s="10" t="s">
        <v>12</v>
      </c>
      <c r="D73" s="33">
        <v>19</v>
      </c>
      <c r="E73" s="15">
        <v>1716.8</v>
      </c>
      <c r="F73" s="13">
        <f t="shared" si="1"/>
        <v>32619.200000000001</v>
      </c>
    </row>
    <row r="74" spans="1:6" ht="15.75" x14ac:dyDescent="0.25">
      <c r="A74" s="10" t="s">
        <v>66</v>
      </c>
      <c r="B74" s="11">
        <v>1154</v>
      </c>
      <c r="C74" s="10" t="s">
        <v>12</v>
      </c>
      <c r="D74" s="33">
        <v>15</v>
      </c>
      <c r="E74" s="15">
        <v>1393.54</v>
      </c>
      <c r="F74" s="13">
        <f t="shared" si="1"/>
        <v>20903.099999999999</v>
      </c>
    </row>
    <row r="75" spans="1:6" ht="15.75" x14ac:dyDescent="0.25">
      <c r="A75" s="10" t="s">
        <v>67</v>
      </c>
      <c r="B75" s="11">
        <v>1154</v>
      </c>
      <c r="C75" s="10" t="s">
        <v>12</v>
      </c>
      <c r="D75" s="33">
        <v>15</v>
      </c>
      <c r="E75" s="15">
        <v>1105.24</v>
      </c>
      <c r="F75" s="13">
        <f t="shared" si="0"/>
        <v>16578.599999999999</v>
      </c>
    </row>
    <row r="76" spans="1:6" ht="15.75" x14ac:dyDescent="0.25">
      <c r="A76" s="10" t="s">
        <v>68</v>
      </c>
      <c r="B76" s="11">
        <v>1154</v>
      </c>
      <c r="C76" s="10" t="s">
        <v>12</v>
      </c>
      <c r="D76" s="33">
        <v>5</v>
      </c>
      <c r="E76" s="15">
        <v>1050</v>
      </c>
      <c r="F76" s="13">
        <f t="shared" si="0"/>
        <v>5250</v>
      </c>
    </row>
    <row r="77" spans="1:6" ht="15.75" x14ac:dyDescent="0.25">
      <c r="A77" s="10" t="s">
        <v>69</v>
      </c>
      <c r="B77" s="11">
        <v>1154</v>
      </c>
      <c r="C77" s="10" t="s">
        <v>12</v>
      </c>
      <c r="D77" s="33">
        <v>5</v>
      </c>
      <c r="E77" s="15">
        <v>1200</v>
      </c>
      <c r="F77" s="13">
        <f t="shared" si="0"/>
        <v>6000</v>
      </c>
    </row>
    <row r="78" spans="1:6" ht="15.75" x14ac:dyDescent="0.25">
      <c r="A78" s="10" t="s">
        <v>70</v>
      </c>
      <c r="B78" s="11">
        <v>1154</v>
      </c>
      <c r="C78" s="10" t="s">
        <v>12</v>
      </c>
      <c r="D78" s="33">
        <v>3</v>
      </c>
      <c r="E78" s="15">
        <v>2200</v>
      </c>
      <c r="F78" s="13">
        <f t="shared" si="0"/>
        <v>6600</v>
      </c>
    </row>
    <row r="79" spans="1:6" ht="15.75" x14ac:dyDescent="0.25">
      <c r="A79" s="10" t="s">
        <v>71</v>
      </c>
      <c r="B79" s="11">
        <v>1154</v>
      </c>
      <c r="C79" s="10" t="s">
        <v>12</v>
      </c>
      <c r="D79" s="33">
        <v>3</v>
      </c>
      <c r="E79" s="15">
        <v>1100</v>
      </c>
      <c r="F79" s="13">
        <f t="shared" si="0"/>
        <v>3300</v>
      </c>
    </row>
    <row r="80" spans="1:6" ht="15.75" x14ac:dyDescent="0.25">
      <c r="A80" s="10" t="s">
        <v>72</v>
      </c>
      <c r="B80" s="11">
        <v>1154</v>
      </c>
      <c r="C80" s="10" t="s">
        <v>12</v>
      </c>
      <c r="D80" s="33">
        <v>1</v>
      </c>
      <c r="E80" s="15">
        <v>1420</v>
      </c>
      <c r="F80" s="13">
        <f t="shared" si="0"/>
        <v>1420</v>
      </c>
    </row>
    <row r="81" spans="1:6" ht="15.75" x14ac:dyDescent="0.25">
      <c r="A81" s="10" t="s">
        <v>73</v>
      </c>
      <c r="B81" s="11">
        <v>1154</v>
      </c>
      <c r="C81" s="10" t="s">
        <v>12</v>
      </c>
      <c r="D81" s="33">
        <v>4</v>
      </c>
      <c r="E81" s="15">
        <v>1445</v>
      </c>
      <c r="F81" s="13">
        <f t="shared" si="0"/>
        <v>5780</v>
      </c>
    </row>
    <row r="82" spans="1:6" ht="15.75" x14ac:dyDescent="0.25">
      <c r="A82" s="10" t="s">
        <v>74</v>
      </c>
      <c r="B82" s="11">
        <v>1154</v>
      </c>
      <c r="C82" s="10" t="s">
        <v>12</v>
      </c>
      <c r="D82" s="33">
        <v>6</v>
      </c>
      <c r="E82" s="15">
        <v>2794</v>
      </c>
      <c r="F82" s="13">
        <f t="shared" si="0"/>
        <v>16764</v>
      </c>
    </row>
    <row r="83" spans="1:6" ht="15.75" x14ac:dyDescent="0.25">
      <c r="A83" s="10" t="s">
        <v>75</v>
      </c>
      <c r="B83" s="11">
        <v>1154</v>
      </c>
      <c r="C83" s="10" t="s">
        <v>76</v>
      </c>
      <c r="D83" s="33">
        <v>10</v>
      </c>
      <c r="E83" s="15">
        <v>2482</v>
      </c>
      <c r="F83" s="13">
        <f t="shared" ref="F83:F84" si="2">D83*E83</f>
        <v>24820</v>
      </c>
    </row>
    <row r="84" spans="1:6" ht="15.75" x14ac:dyDescent="0.25">
      <c r="A84" s="10" t="s">
        <v>77</v>
      </c>
      <c r="B84" s="11">
        <v>1154</v>
      </c>
      <c r="C84" s="10" t="s">
        <v>76</v>
      </c>
      <c r="D84" s="33">
        <v>108</v>
      </c>
      <c r="E84" s="15">
        <v>150</v>
      </c>
      <c r="F84" s="13">
        <f t="shared" si="2"/>
        <v>16200</v>
      </c>
    </row>
    <row r="85" spans="1:6" ht="15.75" x14ac:dyDescent="0.25">
      <c r="A85" s="11" t="s">
        <v>78</v>
      </c>
      <c r="B85" s="11"/>
      <c r="C85" s="11"/>
      <c r="D85" s="43"/>
      <c r="E85" s="44"/>
      <c r="F85" s="45">
        <f>SUM(F69:F84)</f>
        <v>189804.58000000002</v>
      </c>
    </row>
    <row r="86" spans="1:6" ht="15.75" x14ac:dyDescent="0.25">
      <c r="A86" s="41"/>
      <c r="B86" s="41"/>
      <c r="C86" s="41"/>
      <c r="D86" s="46"/>
      <c r="E86" s="47"/>
      <c r="F86" s="47"/>
    </row>
    <row r="87" spans="1:6" ht="16.5" x14ac:dyDescent="0.25">
      <c r="A87" s="48"/>
      <c r="B87" s="48"/>
      <c r="C87" s="49"/>
      <c r="D87" s="50"/>
      <c r="E87" s="51"/>
      <c r="F87" s="51"/>
    </row>
    <row r="88" spans="1:6" ht="18.75" x14ac:dyDescent="0.3">
      <c r="A88" s="1" t="s">
        <v>0</v>
      </c>
      <c r="B88" s="1"/>
      <c r="C88" s="1"/>
      <c r="D88" s="1"/>
      <c r="E88" s="1"/>
      <c r="F88" s="1"/>
    </row>
    <row r="89" spans="1:6" ht="18.75" x14ac:dyDescent="0.3">
      <c r="A89" s="2" t="s">
        <v>1</v>
      </c>
      <c r="B89" s="2"/>
      <c r="C89" s="2"/>
      <c r="D89" s="2"/>
      <c r="E89" s="2"/>
      <c r="F89" s="2"/>
    </row>
    <row r="90" spans="1:6" ht="18.75" x14ac:dyDescent="0.3">
      <c r="A90" s="2" t="s">
        <v>2</v>
      </c>
      <c r="B90" s="2"/>
      <c r="C90" s="2"/>
      <c r="D90" s="2"/>
      <c r="E90" s="2"/>
      <c r="F90" s="2"/>
    </row>
    <row r="91" spans="1:6" ht="18.75" x14ac:dyDescent="0.3">
      <c r="A91" s="2" t="s">
        <v>3</v>
      </c>
      <c r="B91" s="2"/>
      <c r="C91" s="2"/>
      <c r="D91" s="2"/>
      <c r="E91" s="2"/>
      <c r="F91" s="2"/>
    </row>
    <row r="92" spans="1:6" ht="19.5" thickBot="1" x14ac:dyDescent="0.35">
      <c r="A92" s="3" t="s">
        <v>5</v>
      </c>
      <c r="B92" s="3"/>
      <c r="C92" s="3"/>
      <c r="D92" s="3"/>
      <c r="E92" s="3"/>
      <c r="F92" s="3"/>
    </row>
    <row r="93" spans="1:6" ht="82.5" x14ac:dyDescent="0.25">
      <c r="A93" s="52" t="s">
        <v>6</v>
      </c>
      <c r="B93" s="53"/>
      <c r="C93" s="54" t="s">
        <v>7</v>
      </c>
      <c r="D93" s="55" t="s">
        <v>8</v>
      </c>
      <c r="E93" s="56" t="s">
        <v>9</v>
      </c>
      <c r="F93" s="57" t="s">
        <v>10</v>
      </c>
    </row>
    <row r="94" spans="1:6" ht="16.5" x14ac:dyDescent="0.25">
      <c r="A94" s="58" t="s">
        <v>79</v>
      </c>
      <c r="B94" s="11">
        <v>1154</v>
      </c>
      <c r="C94" s="59" t="s">
        <v>12</v>
      </c>
      <c r="D94" s="60">
        <v>33</v>
      </c>
      <c r="E94" s="61">
        <v>283.2</v>
      </c>
      <c r="F94" s="62">
        <f t="shared" ref="F94:F124" si="3">D94*E94</f>
        <v>9345.6</v>
      </c>
    </row>
    <row r="95" spans="1:6" ht="16.5" x14ac:dyDescent="0.25">
      <c r="A95" s="58" t="s">
        <v>80</v>
      </c>
      <c r="B95" s="11">
        <v>1154</v>
      </c>
      <c r="C95" s="59" t="s">
        <v>12</v>
      </c>
      <c r="D95" s="60">
        <v>552</v>
      </c>
      <c r="E95" s="61">
        <v>218.3</v>
      </c>
      <c r="F95" s="61">
        <f t="shared" si="3"/>
        <v>120501.6</v>
      </c>
    </row>
    <row r="96" spans="1:6" ht="16.5" x14ac:dyDescent="0.25">
      <c r="A96" s="58" t="s">
        <v>81</v>
      </c>
      <c r="B96" s="11">
        <v>1154</v>
      </c>
      <c r="C96" s="59" t="s">
        <v>12</v>
      </c>
      <c r="D96" s="60">
        <v>29</v>
      </c>
      <c r="E96" s="61">
        <v>216.3</v>
      </c>
      <c r="F96" s="61">
        <f t="shared" si="3"/>
        <v>6272.7000000000007</v>
      </c>
    </row>
    <row r="97" spans="1:6" ht="16.5" x14ac:dyDescent="0.25">
      <c r="A97" s="58" t="s">
        <v>82</v>
      </c>
      <c r="B97" s="11">
        <v>1154</v>
      </c>
      <c r="C97" s="59" t="s">
        <v>12</v>
      </c>
      <c r="D97" s="60">
        <v>16</v>
      </c>
      <c r="E97" s="61">
        <v>2298.64</v>
      </c>
      <c r="F97" s="61">
        <f t="shared" si="3"/>
        <v>36778.239999999998</v>
      </c>
    </row>
    <row r="98" spans="1:6" ht="16.5" x14ac:dyDescent="0.25">
      <c r="A98" s="58" t="s">
        <v>83</v>
      </c>
      <c r="B98" s="11">
        <v>1154</v>
      </c>
      <c r="C98" s="59" t="s">
        <v>12</v>
      </c>
      <c r="D98" s="60">
        <v>8</v>
      </c>
      <c r="E98" s="61">
        <v>2944.1</v>
      </c>
      <c r="F98" s="61">
        <f t="shared" si="3"/>
        <v>23552.799999999999</v>
      </c>
    </row>
    <row r="99" spans="1:6" ht="16.5" x14ac:dyDescent="0.25">
      <c r="A99" s="58" t="s">
        <v>84</v>
      </c>
      <c r="B99" s="11">
        <v>1154</v>
      </c>
      <c r="C99" s="59" t="s">
        <v>12</v>
      </c>
      <c r="D99" s="60">
        <v>5</v>
      </c>
      <c r="E99" s="61">
        <v>4472.2</v>
      </c>
      <c r="F99" s="61">
        <f t="shared" si="3"/>
        <v>22361</v>
      </c>
    </row>
    <row r="100" spans="1:6" ht="16.5" x14ac:dyDescent="0.25">
      <c r="A100" s="58" t="s">
        <v>85</v>
      </c>
      <c r="B100" s="11">
        <v>1154</v>
      </c>
      <c r="C100" s="59" t="s">
        <v>12</v>
      </c>
      <c r="D100" s="63">
        <v>74</v>
      </c>
      <c r="E100" s="61">
        <v>76.56</v>
      </c>
      <c r="F100" s="61">
        <f t="shared" si="3"/>
        <v>5665.4400000000005</v>
      </c>
    </row>
    <row r="101" spans="1:6" ht="16.5" x14ac:dyDescent="0.25">
      <c r="A101" s="58" t="s">
        <v>86</v>
      </c>
      <c r="B101" s="11">
        <v>1154</v>
      </c>
      <c r="C101" s="59" t="s">
        <v>12</v>
      </c>
      <c r="D101" s="63">
        <v>1374</v>
      </c>
      <c r="E101" s="61">
        <v>257.52</v>
      </c>
      <c r="F101" s="61">
        <f t="shared" si="3"/>
        <v>353832.48</v>
      </c>
    </row>
    <row r="102" spans="1:6" ht="16.5" x14ac:dyDescent="0.25">
      <c r="A102" s="58" t="s">
        <v>87</v>
      </c>
      <c r="B102" s="11">
        <v>1154</v>
      </c>
      <c r="C102" s="59" t="s">
        <v>12</v>
      </c>
      <c r="D102" s="63">
        <v>432</v>
      </c>
      <c r="E102" s="61">
        <v>1528</v>
      </c>
      <c r="F102" s="61">
        <f t="shared" si="3"/>
        <v>660096</v>
      </c>
    </row>
    <row r="103" spans="1:6" ht="16.5" x14ac:dyDescent="0.25">
      <c r="A103" s="58" t="s">
        <v>88</v>
      </c>
      <c r="B103" s="11">
        <v>1154</v>
      </c>
      <c r="C103" s="59" t="s">
        <v>12</v>
      </c>
      <c r="D103" s="63">
        <v>221</v>
      </c>
      <c r="E103" s="61">
        <v>34.22</v>
      </c>
      <c r="F103" s="61">
        <f t="shared" si="3"/>
        <v>7562.62</v>
      </c>
    </row>
    <row r="104" spans="1:6" ht="16.5" x14ac:dyDescent="0.25">
      <c r="A104" s="58" t="s">
        <v>89</v>
      </c>
      <c r="B104" s="11">
        <v>1154</v>
      </c>
      <c r="C104" s="59" t="s">
        <v>12</v>
      </c>
      <c r="D104" s="63">
        <v>106</v>
      </c>
      <c r="E104" s="61">
        <v>47.2</v>
      </c>
      <c r="F104" s="61">
        <f t="shared" si="3"/>
        <v>5003.2000000000007</v>
      </c>
    </row>
    <row r="105" spans="1:6" ht="16.5" x14ac:dyDescent="0.25">
      <c r="A105" s="58" t="s">
        <v>90</v>
      </c>
      <c r="B105" s="11">
        <v>1154</v>
      </c>
      <c r="C105" s="59" t="s">
        <v>12</v>
      </c>
      <c r="D105" s="63">
        <v>786</v>
      </c>
      <c r="E105" s="61">
        <v>7.51</v>
      </c>
      <c r="F105" s="61">
        <f t="shared" si="3"/>
        <v>5902.86</v>
      </c>
    </row>
    <row r="106" spans="1:6" ht="16.5" x14ac:dyDescent="0.25">
      <c r="A106" s="58" t="s">
        <v>91</v>
      </c>
      <c r="B106" s="11">
        <v>1154</v>
      </c>
      <c r="C106" s="59" t="s">
        <v>12</v>
      </c>
      <c r="D106" s="63">
        <v>516</v>
      </c>
      <c r="E106" s="61">
        <v>47.2</v>
      </c>
      <c r="F106" s="61">
        <f t="shared" si="3"/>
        <v>24355.200000000001</v>
      </c>
    </row>
    <row r="107" spans="1:6" ht="16.5" x14ac:dyDescent="0.25">
      <c r="A107" s="58" t="s">
        <v>92</v>
      </c>
      <c r="B107" s="11">
        <v>1154</v>
      </c>
      <c r="C107" s="59" t="s">
        <v>12</v>
      </c>
      <c r="D107" s="63">
        <v>350</v>
      </c>
      <c r="E107" s="61">
        <v>59</v>
      </c>
      <c r="F107" s="61">
        <f t="shared" si="3"/>
        <v>20650</v>
      </c>
    </row>
    <row r="108" spans="1:6" ht="16.5" x14ac:dyDescent="0.25">
      <c r="A108" s="58" t="s">
        <v>93</v>
      </c>
      <c r="B108" s="11">
        <v>1154</v>
      </c>
      <c r="C108" s="59" t="s">
        <v>12</v>
      </c>
      <c r="D108" s="63">
        <v>187</v>
      </c>
      <c r="E108" s="61">
        <v>70.8</v>
      </c>
      <c r="F108" s="61">
        <f t="shared" si="3"/>
        <v>13239.6</v>
      </c>
    </row>
    <row r="109" spans="1:6" ht="16.5" x14ac:dyDescent="0.25">
      <c r="A109" s="58" t="s">
        <v>94</v>
      </c>
      <c r="B109" s="11">
        <v>1154</v>
      </c>
      <c r="C109" s="59" t="s">
        <v>12</v>
      </c>
      <c r="D109" s="63">
        <v>7</v>
      </c>
      <c r="E109" s="61">
        <v>1528</v>
      </c>
      <c r="F109" s="61">
        <f t="shared" si="3"/>
        <v>10696</v>
      </c>
    </row>
    <row r="110" spans="1:6" ht="16.5" x14ac:dyDescent="0.25">
      <c r="A110" s="58" t="s">
        <v>95</v>
      </c>
      <c r="B110" s="11">
        <v>1154</v>
      </c>
      <c r="C110" s="59" t="s">
        <v>12</v>
      </c>
      <c r="D110" s="63">
        <v>108</v>
      </c>
      <c r="E110" s="61">
        <v>324.5</v>
      </c>
      <c r="F110" s="61">
        <f t="shared" si="3"/>
        <v>35046</v>
      </c>
    </row>
    <row r="111" spans="1:6" ht="16.5" x14ac:dyDescent="0.25">
      <c r="A111" s="58" t="s">
        <v>96</v>
      </c>
      <c r="B111" s="11">
        <v>1154</v>
      </c>
      <c r="C111" s="59" t="s">
        <v>12</v>
      </c>
      <c r="D111" s="63">
        <v>132</v>
      </c>
      <c r="E111" s="61">
        <v>324.5</v>
      </c>
      <c r="F111" s="61">
        <f t="shared" si="3"/>
        <v>42834</v>
      </c>
    </row>
    <row r="112" spans="1:6" ht="16.5" x14ac:dyDescent="0.25">
      <c r="A112" s="58" t="s">
        <v>97</v>
      </c>
      <c r="B112" s="11">
        <v>1154</v>
      </c>
      <c r="C112" s="59" t="s">
        <v>12</v>
      </c>
      <c r="D112" s="63">
        <v>72</v>
      </c>
      <c r="E112" s="61">
        <v>236</v>
      </c>
      <c r="F112" s="61">
        <f t="shared" si="3"/>
        <v>16992</v>
      </c>
    </row>
    <row r="113" spans="1:6" ht="16.5" x14ac:dyDescent="0.25">
      <c r="A113" s="58" t="s">
        <v>98</v>
      </c>
      <c r="B113" s="11">
        <v>1154</v>
      </c>
      <c r="C113" s="59" t="s">
        <v>12</v>
      </c>
      <c r="D113" s="63">
        <v>59</v>
      </c>
      <c r="E113" s="61">
        <v>236</v>
      </c>
      <c r="F113" s="61">
        <f t="shared" si="3"/>
        <v>13924</v>
      </c>
    </row>
    <row r="114" spans="1:6" ht="16.5" x14ac:dyDescent="0.25">
      <c r="A114" s="58" t="s">
        <v>99</v>
      </c>
      <c r="B114" s="11">
        <v>1154</v>
      </c>
      <c r="C114" s="59" t="s">
        <v>12</v>
      </c>
      <c r="D114" s="63">
        <v>901</v>
      </c>
      <c r="E114" s="61">
        <v>85</v>
      </c>
      <c r="F114" s="61">
        <f t="shared" si="3"/>
        <v>76585</v>
      </c>
    </row>
    <row r="115" spans="1:6" ht="16.5" x14ac:dyDescent="0.25">
      <c r="A115" s="58" t="s">
        <v>100</v>
      </c>
      <c r="B115" s="11">
        <v>1154</v>
      </c>
      <c r="C115" s="59" t="s">
        <v>12</v>
      </c>
      <c r="D115" s="63">
        <v>28</v>
      </c>
      <c r="E115" s="61">
        <v>236</v>
      </c>
      <c r="F115" s="61">
        <f t="shared" si="3"/>
        <v>6608</v>
      </c>
    </row>
    <row r="116" spans="1:6" ht="16.5" x14ac:dyDescent="0.25">
      <c r="A116" s="58" t="s">
        <v>101</v>
      </c>
      <c r="B116" s="11">
        <v>1154</v>
      </c>
      <c r="C116" s="59" t="s">
        <v>12</v>
      </c>
      <c r="D116" s="63">
        <v>289</v>
      </c>
      <c r="E116" s="61">
        <v>324.5</v>
      </c>
      <c r="F116" s="61">
        <f t="shared" si="3"/>
        <v>93780.5</v>
      </c>
    </row>
    <row r="117" spans="1:6" ht="16.5" x14ac:dyDescent="0.25">
      <c r="A117" s="10" t="s">
        <v>102</v>
      </c>
      <c r="B117" s="11">
        <v>1154</v>
      </c>
      <c r="C117" s="59" t="s">
        <v>12</v>
      </c>
      <c r="D117" s="64">
        <v>507</v>
      </c>
      <c r="E117" s="61">
        <v>41.3</v>
      </c>
      <c r="F117" s="61">
        <f t="shared" si="3"/>
        <v>20939.099999999999</v>
      </c>
    </row>
    <row r="118" spans="1:6" ht="16.5" x14ac:dyDescent="0.25">
      <c r="A118" s="10" t="s">
        <v>103</v>
      </c>
      <c r="B118" s="11">
        <v>1154</v>
      </c>
      <c r="C118" s="59" t="s">
        <v>12</v>
      </c>
      <c r="D118" s="65">
        <v>36137</v>
      </c>
      <c r="E118" s="61">
        <v>8.6999999999999993</v>
      </c>
      <c r="F118" s="61">
        <f t="shared" si="3"/>
        <v>314391.89999999997</v>
      </c>
    </row>
    <row r="119" spans="1:6" ht="16.5" x14ac:dyDescent="0.25">
      <c r="A119" s="10" t="s">
        <v>104</v>
      </c>
      <c r="B119" s="11">
        <v>1154</v>
      </c>
      <c r="C119" s="59" t="s">
        <v>12</v>
      </c>
      <c r="D119" s="65">
        <v>1251</v>
      </c>
      <c r="E119" s="61">
        <v>2.1</v>
      </c>
      <c r="F119" s="61">
        <f t="shared" si="3"/>
        <v>2627.1</v>
      </c>
    </row>
    <row r="120" spans="1:6" ht="16.5" x14ac:dyDescent="0.25">
      <c r="A120" s="58" t="s">
        <v>105</v>
      </c>
      <c r="B120" s="11">
        <v>1154</v>
      </c>
      <c r="C120" s="59" t="s">
        <v>12</v>
      </c>
      <c r="D120" s="63">
        <v>872</v>
      </c>
      <c r="E120" s="61">
        <v>1</v>
      </c>
      <c r="F120" s="61">
        <f t="shared" si="3"/>
        <v>872</v>
      </c>
    </row>
    <row r="121" spans="1:6" ht="16.5" x14ac:dyDescent="0.25">
      <c r="A121" s="66" t="s">
        <v>106</v>
      </c>
      <c r="B121" s="11">
        <v>1154</v>
      </c>
      <c r="C121" s="59" t="s">
        <v>12</v>
      </c>
      <c r="D121" s="63">
        <v>17538</v>
      </c>
      <c r="E121" s="61">
        <v>10.79</v>
      </c>
      <c r="F121" s="61">
        <f t="shared" si="3"/>
        <v>189235.02</v>
      </c>
    </row>
    <row r="122" spans="1:6" ht="16.5" x14ac:dyDescent="0.25">
      <c r="A122" s="66" t="s">
        <v>107</v>
      </c>
      <c r="B122" s="11">
        <v>1154</v>
      </c>
      <c r="C122" s="59" t="s">
        <v>12</v>
      </c>
      <c r="D122" s="67">
        <v>27040</v>
      </c>
      <c r="E122" s="61">
        <v>8.82</v>
      </c>
      <c r="F122" s="62">
        <f t="shared" si="3"/>
        <v>238492.80000000002</v>
      </c>
    </row>
    <row r="123" spans="1:6" ht="16.5" x14ac:dyDescent="0.25">
      <c r="A123" s="66" t="s">
        <v>108</v>
      </c>
      <c r="B123" s="11">
        <v>1154</v>
      </c>
      <c r="C123" s="59" t="s">
        <v>12</v>
      </c>
      <c r="D123" s="67">
        <v>5690</v>
      </c>
      <c r="E123" s="61">
        <v>230</v>
      </c>
      <c r="F123" s="62">
        <f t="shared" si="3"/>
        <v>1308700</v>
      </c>
    </row>
    <row r="124" spans="1:6" ht="17.25" thickBot="1" x14ac:dyDescent="0.3">
      <c r="A124" s="66" t="s">
        <v>109</v>
      </c>
      <c r="B124" s="11">
        <v>1154</v>
      </c>
      <c r="C124" s="59" t="s">
        <v>12</v>
      </c>
      <c r="D124" s="67">
        <v>2826</v>
      </c>
      <c r="E124" s="61">
        <v>69</v>
      </c>
      <c r="F124" s="62">
        <f t="shared" si="3"/>
        <v>194994</v>
      </c>
    </row>
    <row r="125" spans="1:6" ht="17.25" thickBot="1" x14ac:dyDescent="0.3">
      <c r="A125" s="68" t="s">
        <v>78</v>
      </c>
      <c r="B125" s="69"/>
      <c r="C125" s="70"/>
      <c r="D125" s="71"/>
      <c r="E125" s="72"/>
      <c r="F125" s="73">
        <f>SUM(F94:F124)</f>
        <v>3881836.76</v>
      </c>
    </row>
    <row r="126" spans="1:6" ht="16.5" x14ac:dyDescent="0.25">
      <c r="A126" s="74"/>
      <c r="B126" s="74"/>
      <c r="C126" s="75"/>
      <c r="D126" s="76"/>
      <c r="E126" s="77"/>
      <c r="F126" s="77"/>
    </row>
    <row r="127" spans="1:6" ht="18.75" x14ac:dyDescent="0.3">
      <c r="A127" s="1" t="s">
        <v>0</v>
      </c>
      <c r="B127" s="1"/>
      <c r="C127" s="1"/>
      <c r="D127" s="1"/>
      <c r="E127" s="1"/>
      <c r="F127" s="1"/>
    </row>
    <row r="128" spans="1:6" ht="18.75" x14ac:dyDescent="0.3">
      <c r="A128" s="2" t="s">
        <v>1</v>
      </c>
      <c r="B128" s="2"/>
      <c r="C128" s="2"/>
      <c r="D128" s="2"/>
      <c r="E128" s="2"/>
      <c r="F128" s="2"/>
    </row>
    <row r="129" spans="1:6" ht="18.75" x14ac:dyDescent="0.3">
      <c r="A129" s="2" t="s">
        <v>2</v>
      </c>
      <c r="B129" s="2"/>
      <c r="C129" s="2"/>
      <c r="D129" s="2"/>
      <c r="E129" s="2"/>
      <c r="F129" s="2"/>
    </row>
    <row r="130" spans="1:6" ht="18.75" x14ac:dyDescent="0.3">
      <c r="A130" s="2" t="s">
        <v>3</v>
      </c>
      <c r="B130" s="2"/>
      <c r="C130" s="2"/>
      <c r="D130" s="2"/>
      <c r="E130" s="2"/>
      <c r="F130" s="2"/>
    </row>
    <row r="131" spans="1:6" ht="19.5" thickBot="1" x14ac:dyDescent="0.35">
      <c r="A131" s="3" t="s">
        <v>5</v>
      </c>
      <c r="B131" s="3"/>
      <c r="C131" s="3"/>
      <c r="D131" s="3"/>
      <c r="E131" s="3"/>
      <c r="F131" s="3"/>
    </row>
    <row r="132" spans="1:6" ht="82.5" x14ac:dyDescent="0.25">
      <c r="A132" s="52" t="s">
        <v>6</v>
      </c>
      <c r="B132" s="53"/>
      <c r="C132" s="54" t="s">
        <v>7</v>
      </c>
      <c r="D132" s="55" t="s">
        <v>8</v>
      </c>
      <c r="E132" s="56" t="s">
        <v>9</v>
      </c>
      <c r="F132" s="57" t="s">
        <v>10</v>
      </c>
    </row>
    <row r="133" spans="1:6" ht="16.5" x14ac:dyDescent="0.25">
      <c r="A133" s="58" t="s">
        <v>110</v>
      </c>
      <c r="B133" s="11">
        <v>1154</v>
      </c>
      <c r="C133" s="59" t="s">
        <v>12</v>
      </c>
      <c r="D133" s="63">
        <v>19</v>
      </c>
      <c r="E133" s="62">
        <v>40.6</v>
      </c>
      <c r="F133" s="62">
        <f t="shared" ref="F133:F151" si="4">D133*E133</f>
        <v>771.4</v>
      </c>
    </row>
    <row r="134" spans="1:6" ht="16.5" x14ac:dyDescent="0.25">
      <c r="A134" s="58" t="s">
        <v>111</v>
      </c>
      <c r="B134" s="11">
        <v>1154</v>
      </c>
      <c r="C134" s="59" t="s">
        <v>12</v>
      </c>
      <c r="D134" s="63">
        <v>34</v>
      </c>
      <c r="E134" s="62">
        <v>40.6</v>
      </c>
      <c r="F134" s="62">
        <f t="shared" si="4"/>
        <v>1380.4</v>
      </c>
    </row>
    <row r="135" spans="1:6" ht="16.5" x14ac:dyDescent="0.25">
      <c r="A135" s="58" t="s">
        <v>112</v>
      </c>
      <c r="B135" s="11">
        <v>1154</v>
      </c>
      <c r="C135" s="59" t="s">
        <v>12</v>
      </c>
      <c r="D135" s="60">
        <v>77</v>
      </c>
      <c r="E135" s="61">
        <v>18.27</v>
      </c>
      <c r="F135" s="61">
        <f t="shared" si="4"/>
        <v>1406.79</v>
      </c>
    </row>
    <row r="136" spans="1:6" ht="16.5" x14ac:dyDescent="0.25">
      <c r="A136" s="58" t="s">
        <v>113</v>
      </c>
      <c r="B136" s="11">
        <v>1154</v>
      </c>
      <c r="C136" s="59" t="s">
        <v>12</v>
      </c>
      <c r="D136" s="60">
        <v>111</v>
      </c>
      <c r="E136" s="61">
        <v>9.91</v>
      </c>
      <c r="F136" s="61">
        <f t="shared" si="4"/>
        <v>1100.01</v>
      </c>
    </row>
    <row r="137" spans="1:6" ht="16.5" x14ac:dyDescent="0.25">
      <c r="A137" s="58" t="s">
        <v>114</v>
      </c>
      <c r="B137" s="11">
        <v>1154</v>
      </c>
      <c r="C137" s="59" t="s">
        <v>12</v>
      </c>
      <c r="D137" s="63">
        <v>1680</v>
      </c>
      <c r="E137" s="61">
        <v>26.33</v>
      </c>
      <c r="F137" s="61">
        <f t="shared" si="4"/>
        <v>44234.399999999994</v>
      </c>
    </row>
    <row r="138" spans="1:6" ht="16.5" x14ac:dyDescent="0.25">
      <c r="A138" s="58" t="s">
        <v>115</v>
      </c>
      <c r="B138" s="11">
        <v>1154</v>
      </c>
      <c r="C138" s="59" t="s">
        <v>12</v>
      </c>
      <c r="D138" s="64">
        <v>72</v>
      </c>
      <c r="E138" s="62">
        <v>88.5</v>
      </c>
      <c r="F138" s="62">
        <f t="shared" si="4"/>
        <v>6372</v>
      </c>
    </row>
    <row r="139" spans="1:6" ht="16.5" x14ac:dyDescent="0.25">
      <c r="A139" s="58" t="s">
        <v>116</v>
      </c>
      <c r="B139" s="11">
        <v>1154</v>
      </c>
      <c r="C139" s="59" t="s">
        <v>117</v>
      </c>
      <c r="D139" s="65">
        <v>1232</v>
      </c>
      <c r="E139" s="61">
        <v>348.1</v>
      </c>
      <c r="F139" s="62">
        <f t="shared" si="4"/>
        <v>428859.2</v>
      </c>
    </row>
    <row r="140" spans="1:6" ht="16.5" x14ac:dyDescent="0.25">
      <c r="A140" s="58" t="s">
        <v>118</v>
      </c>
      <c r="B140" s="11">
        <v>1154</v>
      </c>
      <c r="C140" s="59" t="s">
        <v>117</v>
      </c>
      <c r="D140" s="65">
        <v>362</v>
      </c>
      <c r="E140" s="61">
        <v>10</v>
      </c>
      <c r="F140" s="62">
        <f t="shared" si="4"/>
        <v>3620</v>
      </c>
    </row>
    <row r="141" spans="1:6" ht="16.5" x14ac:dyDescent="0.25">
      <c r="A141" s="58" t="s">
        <v>119</v>
      </c>
      <c r="B141" s="11">
        <v>1154</v>
      </c>
      <c r="C141" s="59" t="s">
        <v>117</v>
      </c>
      <c r="D141" s="65">
        <v>410</v>
      </c>
      <c r="E141" s="61">
        <v>475</v>
      </c>
      <c r="F141" s="62">
        <f t="shared" si="4"/>
        <v>194750</v>
      </c>
    </row>
    <row r="142" spans="1:6" ht="16.5" x14ac:dyDescent="0.25">
      <c r="A142" s="58" t="s">
        <v>120</v>
      </c>
      <c r="B142" s="11">
        <v>1154</v>
      </c>
      <c r="C142" s="59" t="s">
        <v>117</v>
      </c>
      <c r="D142" s="65">
        <v>91</v>
      </c>
      <c r="E142" s="61">
        <v>136.88</v>
      </c>
      <c r="F142" s="62">
        <f t="shared" si="4"/>
        <v>12456.08</v>
      </c>
    </row>
    <row r="143" spans="1:6" ht="16.5" x14ac:dyDescent="0.25">
      <c r="A143" s="58" t="s">
        <v>121</v>
      </c>
      <c r="B143" s="11">
        <v>1154</v>
      </c>
      <c r="C143" s="59" t="s">
        <v>117</v>
      </c>
      <c r="D143" s="65">
        <v>1735</v>
      </c>
      <c r="E143" s="61">
        <v>1630</v>
      </c>
      <c r="F143" s="62">
        <f t="shared" si="4"/>
        <v>2828050</v>
      </c>
    </row>
    <row r="144" spans="1:6" ht="16.5" x14ac:dyDescent="0.25">
      <c r="A144" s="58" t="s">
        <v>122</v>
      </c>
      <c r="B144" s="11">
        <v>1154</v>
      </c>
      <c r="C144" s="59" t="s">
        <v>12</v>
      </c>
      <c r="D144" s="60">
        <v>539</v>
      </c>
      <c r="E144" s="61">
        <v>12.76</v>
      </c>
      <c r="F144" s="62">
        <f t="shared" si="4"/>
        <v>6877.64</v>
      </c>
    </row>
    <row r="145" spans="1:6" ht="16.5" x14ac:dyDescent="0.25">
      <c r="A145" s="58" t="s">
        <v>123</v>
      </c>
      <c r="B145" s="11">
        <v>1154</v>
      </c>
      <c r="C145" s="59" t="s">
        <v>12</v>
      </c>
      <c r="D145" s="65">
        <v>15219</v>
      </c>
      <c r="E145" s="61">
        <v>76.7</v>
      </c>
      <c r="F145" s="62">
        <f t="shared" si="4"/>
        <v>1167297.3</v>
      </c>
    </row>
    <row r="146" spans="1:6" ht="16.5" x14ac:dyDescent="0.25">
      <c r="A146" s="58" t="s">
        <v>124</v>
      </c>
      <c r="B146" s="11">
        <v>1154</v>
      </c>
      <c r="C146" s="59" t="s">
        <v>12</v>
      </c>
      <c r="D146" s="65">
        <v>1485</v>
      </c>
      <c r="E146" s="61">
        <v>47.2</v>
      </c>
      <c r="F146" s="62">
        <f t="shared" si="4"/>
        <v>70092</v>
      </c>
    </row>
    <row r="147" spans="1:6" ht="16.5" x14ac:dyDescent="0.25">
      <c r="A147" s="58" t="s">
        <v>125</v>
      </c>
      <c r="B147" s="11">
        <v>1154</v>
      </c>
      <c r="C147" s="59" t="s">
        <v>12</v>
      </c>
      <c r="D147" s="64">
        <v>398</v>
      </c>
      <c r="E147" s="61">
        <v>474.3</v>
      </c>
      <c r="F147" s="62">
        <f t="shared" si="4"/>
        <v>188771.4</v>
      </c>
    </row>
    <row r="148" spans="1:6" ht="16.5" x14ac:dyDescent="0.25">
      <c r="A148" s="58" t="s">
        <v>126</v>
      </c>
      <c r="B148" s="11">
        <v>1154</v>
      </c>
      <c r="C148" s="59" t="s">
        <v>12</v>
      </c>
      <c r="D148" s="64">
        <v>435</v>
      </c>
      <c r="E148" s="61">
        <v>236</v>
      </c>
      <c r="F148" s="62">
        <f t="shared" si="4"/>
        <v>102660</v>
      </c>
    </row>
    <row r="149" spans="1:6" ht="16.5" x14ac:dyDescent="0.25">
      <c r="A149" s="58" t="s">
        <v>127</v>
      </c>
      <c r="B149" s="11">
        <v>1154</v>
      </c>
      <c r="C149" s="59" t="s">
        <v>12</v>
      </c>
      <c r="D149" s="64">
        <v>20</v>
      </c>
      <c r="E149" s="61">
        <v>1450</v>
      </c>
      <c r="F149" s="62">
        <f t="shared" si="4"/>
        <v>29000</v>
      </c>
    </row>
    <row r="150" spans="1:6" ht="16.5" x14ac:dyDescent="0.25">
      <c r="A150" s="58" t="s">
        <v>128</v>
      </c>
      <c r="B150" s="11">
        <v>1154</v>
      </c>
      <c r="C150" s="59" t="s">
        <v>12</v>
      </c>
      <c r="D150" s="64">
        <v>114</v>
      </c>
      <c r="E150" s="61">
        <v>112</v>
      </c>
      <c r="F150" s="62">
        <f t="shared" si="4"/>
        <v>12768</v>
      </c>
    </row>
    <row r="151" spans="1:6" ht="16.5" x14ac:dyDescent="0.25">
      <c r="A151" s="10" t="s">
        <v>129</v>
      </c>
      <c r="B151" s="11">
        <v>1154</v>
      </c>
      <c r="C151" s="10" t="s">
        <v>12</v>
      </c>
      <c r="D151" s="78">
        <v>1717</v>
      </c>
      <c r="E151" s="15">
        <v>45</v>
      </c>
      <c r="F151" s="62">
        <f t="shared" si="4"/>
        <v>77265</v>
      </c>
    </row>
    <row r="152" spans="1:6" ht="16.5" x14ac:dyDescent="0.25">
      <c r="A152" s="79" t="s">
        <v>78</v>
      </c>
      <c r="B152" s="79"/>
      <c r="C152" s="80"/>
      <c r="D152" s="81"/>
      <c r="E152" s="82"/>
      <c r="F152" s="83">
        <f>SUM(F133:F151)</f>
        <v>5177731.62</v>
      </c>
    </row>
    <row r="153" spans="1:6" ht="16.5" x14ac:dyDescent="0.25">
      <c r="A153" s="79" t="s">
        <v>130</v>
      </c>
      <c r="B153" s="79"/>
      <c r="C153" s="80"/>
      <c r="D153" s="81"/>
      <c r="E153" s="82"/>
      <c r="F153" s="83">
        <f>F152+F125+F85+F60+F32</f>
        <v>11419927.5</v>
      </c>
    </row>
    <row r="154" spans="1:6" ht="16.5" x14ac:dyDescent="0.25">
      <c r="A154" s="74"/>
      <c r="B154" s="74"/>
      <c r="C154" s="75"/>
      <c r="D154" s="84"/>
      <c r="E154" s="85"/>
      <c r="F154" s="77"/>
    </row>
    <row r="155" spans="1:6" ht="16.5" x14ac:dyDescent="0.25">
      <c r="A155" s="74"/>
      <c r="B155" s="74"/>
      <c r="C155" s="75"/>
      <c r="D155" s="84"/>
      <c r="E155" s="85"/>
      <c r="F155" s="51"/>
    </row>
    <row r="156" spans="1:6" ht="16.5" x14ac:dyDescent="0.25">
      <c r="A156" s="74"/>
      <c r="B156" s="74"/>
      <c r="C156" s="75"/>
      <c r="D156" s="84"/>
      <c r="E156" s="85"/>
      <c r="F156" s="51"/>
    </row>
    <row r="157" spans="1:6" ht="18.75" x14ac:dyDescent="0.3">
      <c r="A157" s="1" t="s">
        <v>0</v>
      </c>
      <c r="B157" s="1"/>
      <c r="C157" s="1"/>
      <c r="D157" s="1"/>
      <c r="E157" s="1"/>
      <c r="F157" s="1"/>
    </row>
    <row r="158" spans="1:6" ht="18.75" x14ac:dyDescent="0.3">
      <c r="A158" s="2" t="s">
        <v>1</v>
      </c>
      <c r="B158" s="2"/>
      <c r="C158" s="2"/>
      <c r="D158" s="2"/>
      <c r="E158" s="2"/>
      <c r="F158" s="2"/>
    </row>
    <row r="159" spans="1:6" ht="18.75" x14ac:dyDescent="0.3">
      <c r="A159" s="2" t="s">
        <v>2</v>
      </c>
      <c r="B159" s="2"/>
      <c r="C159" s="2"/>
      <c r="D159" s="2"/>
      <c r="E159" s="2"/>
      <c r="F159" s="2"/>
    </row>
    <row r="160" spans="1:6" ht="18.75" x14ac:dyDescent="0.3">
      <c r="A160" s="2" t="s">
        <v>3</v>
      </c>
      <c r="B160" s="2"/>
      <c r="C160" s="2"/>
      <c r="D160" s="2"/>
      <c r="E160" s="2"/>
      <c r="F160" s="2"/>
    </row>
    <row r="161" spans="1:6" ht="19.5" thickBot="1" x14ac:dyDescent="0.35">
      <c r="A161" s="3" t="s">
        <v>5</v>
      </c>
      <c r="B161" s="3"/>
      <c r="C161" s="3"/>
      <c r="D161" s="3"/>
      <c r="E161" s="3"/>
      <c r="F161" s="3"/>
    </row>
    <row r="162" spans="1:6" ht="82.5" x14ac:dyDescent="0.25">
      <c r="A162" s="52" t="s">
        <v>6</v>
      </c>
      <c r="B162" s="53"/>
      <c r="C162" s="54" t="s">
        <v>7</v>
      </c>
      <c r="D162" s="55" t="s">
        <v>8</v>
      </c>
      <c r="E162" s="56" t="s">
        <v>9</v>
      </c>
      <c r="F162" s="57" t="s">
        <v>10</v>
      </c>
    </row>
    <row r="163" spans="1:6" ht="16.5" x14ac:dyDescent="0.25">
      <c r="A163" s="86" t="s">
        <v>131</v>
      </c>
      <c r="B163" s="87" t="s">
        <v>132</v>
      </c>
      <c r="C163" s="88" t="s">
        <v>133</v>
      </c>
      <c r="D163" s="89">
        <v>7</v>
      </c>
      <c r="E163" s="90">
        <v>4908.8</v>
      </c>
      <c r="F163" s="61">
        <f>D163*E163</f>
        <v>34361.599999999999</v>
      </c>
    </row>
    <row r="164" spans="1:6" ht="16.5" x14ac:dyDescent="0.25">
      <c r="A164" s="58" t="s">
        <v>134</v>
      </c>
      <c r="B164" s="87" t="s">
        <v>132</v>
      </c>
      <c r="C164" s="59" t="s">
        <v>12</v>
      </c>
      <c r="D164" s="64">
        <v>3</v>
      </c>
      <c r="E164" s="61">
        <v>5520</v>
      </c>
      <c r="F164" s="62">
        <f>D164*E164</f>
        <v>16560</v>
      </c>
    </row>
    <row r="165" spans="1:6" ht="16.5" x14ac:dyDescent="0.25">
      <c r="A165" s="58" t="s">
        <v>135</v>
      </c>
      <c r="B165" s="87" t="s">
        <v>132</v>
      </c>
      <c r="C165" s="59" t="s">
        <v>12</v>
      </c>
      <c r="D165" s="64">
        <v>3</v>
      </c>
      <c r="E165" s="61">
        <v>6962</v>
      </c>
      <c r="F165" s="62">
        <f t="shared" ref="F165:F186" si="5">D165*E165</f>
        <v>20886</v>
      </c>
    </row>
    <row r="166" spans="1:6" ht="16.5" x14ac:dyDescent="0.25">
      <c r="A166" s="58" t="s">
        <v>136</v>
      </c>
      <c r="B166" s="87" t="s">
        <v>132</v>
      </c>
      <c r="C166" s="59" t="s">
        <v>12</v>
      </c>
      <c r="D166" s="64">
        <v>5</v>
      </c>
      <c r="E166" s="61">
        <v>6254</v>
      </c>
      <c r="F166" s="62">
        <f t="shared" si="5"/>
        <v>31270</v>
      </c>
    </row>
    <row r="167" spans="1:6" ht="16.5" x14ac:dyDescent="0.25">
      <c r="A167" s="58" t="s">
        <v>137</v>
      </c>
      <c r="B167" s="87" t="s">
        <v>132</v>
      </c>
      <c r="C167" s="59" t="s">
        <v>12</v>
      </c>
      <c r="D167" s="64">
        <v>5</v>
      </c>
      <c r="E167" s="61">
        <v>3500</v>
      </c>
      <c r="F167" s="62">
        <f t="shared" si="5"/>
        <v>17500</v>
      </c>
    </row>
    <row r="168" spans="1:6" ht="16.5" x14ac:dyDescent="0.25">
      <c r="A168" s="58" t="s">
        <v>138</v>
      </c>
      <c r="B168" s="87" t="s">
        <v>132</v>
      </c>
      <c r="C168" s="59" t="s">
        <v>12</v>
      </c>
      <c r="D168" s="64">
        <v>9</v>
      </c>
      <c r="E168" s="61">
        <v>3300</v>
      </c>
      <c r="F168" s="62">
        <f t="shared" si="5"/>
        <v>29700</v>
      </c>
    </row>
    <row r="169" spans="1:6" ht="16.5" x14ac:dyDescent="0.25">
      <c r="A169" s="58" t="s">
        <v>139</v>
      </c>
      <c r="B169" s="87" t="s">
        <v>132</v>
      </c>
      <c r="C169" s="59" t="s">
        <v>12</v>
      </c>
      <c r="D169" s="64">
        <v>3</v>
      </c>
      <c r="E169" s="61">
        <v>3000</v>
      </c>
      <c r="F169" s="62">
        <f t="shared" si="5"/>
        <v>9000</v>
      </c>
    </row>
    <row r="170" spans="1:6" ht="16.5" x14ac:dyDescent="0.25">
      <c r="A170" s="58" t="s">
        <v>140</v>
      </c>
      <c r="B170" s="87" t="s">
        <v>132</v>
      </c>
      <c r="C170" s="59" t="s">
        <v>12</v>
      </c>
      <c r="D170" s="64">
        <v>3</v>
      </c>
      <c r="E170" s="61">
        <v>3000</v>
      </c>
      <c r="F170" s="62">
        <f t="shared" si="5"/>
        <v>9000</v>
      </c>
    </row>
    <row r="171" spans="1:6" ht="16.5" x14ac:dyDescent="0.25">
      <c r="A171" s="58" t="s">
        <v>141</v>
      </c>
      <c r="B171" s="87" t="s">
        <v>132</v>
      </c>
      <c r="C171" s="59" t="s">
        <v>12</v>
      </c>
      <c r="D171" s="64">
        <v>3</v>
      </c>
      <c r="E171" s="61">
        <v>3000</v>
      </c>
      <c r="F171" s="62">
        <f t="shared" si="5"/>
        <v>9000</v>
      </c>
    </row>
    <row r="172" spans="1:6" ht="16.5" x14ac:dyDescent="0.25">
      <c r="A172" s="58" t="s">
        <v>142</v>
      </c>
      <c r="B172" s="87" t="s">
        <v>132</v>
      </c>
      <c r="C172" s="59" t="s">
        <v>12</v>
      </c>
      <c r="D172" s="64">
        <v>3</v>
      </c>
      <c r="E172" s="61">
        <v>2800</v>
      </c>
      <c r="F172" s="62">
        <f t="shared" si="5"/>
        <v>8400</v>
      </c>
    </row>
    <row r="173" spans="1:6" ht="16.5" x14ac:dyDescent="0.25">
      <c r="A173" s="58" t="s">
        <v>143</v>
      </c>
      <c r="B173" s="87" t="s">
        <v>132</v>
      </c>
      <c r="C173" s="59" t="s">
        <v>12</v>
      </c>
      <c r="D173" s="64">
        <v>4</v>
      </c>
      <c r="E173" s="61">
        <v>2900</v>
      </c>
      <c r="F173" s="62">
        <f t="shared" si="5"/>
        <v>11600</v>
      </c>
    </row>
    <row r="174" spans="1:6" ht="16.5" x14ac:dyDescent="0.25">
      <c r="A174" s="58" t="s">
        <v>144</v>
      </c>
      <c r="B174" s="87" t="s">
        <v>132</v>
      </c>
      <c r="C174" s="59" t="s">
        <v>12</v>
      </c>
      <c r="D174" s="64">
        <v>3</v>
      </c>
      <c r="E174" s="61">
        <v>4750</v>
      </c>
      <c r="F174" s="62">
        <f t="shared" si="5"/>
        <v>14250</v>
      </c>
    </row>
    <row r="175" spans="1:6" ht="16.5" x14ac:dyDescent="0.25">
      <c r="A175" s="58" t="s">
        <v>145</v>
      </c>
      <c r="B175" s="87" t="s">
        <v>132</v>
      </c>
      <c r="C175" s="59" t="s">
        <v>12</v>
      </c>
      <c r="D175" s="64">
        <v>6</v>
      </c>
      <c r="E175" s="61">
        <v>1490</v>
      </c>
      <c r="F175" s="62">
        <f t="shared" si="5"/>
        <v>8940</v>
      </c>
    </row>
    <row r="176" spans="1:6" ht="16.5" x14ac:dyDescent="0.25">
      <c r="A176" s="58" t="s">
        <v>146</v>
      </c>
      <c r="B176" s="87" t="s">
        <v>132</v>
      </c>
      <c r="C176" s="59" t="s">
        <v>12</v>
      </c>
      <c r="D176" s="64">
        <v>3</v>
      </c>
      <c r="E176" s="61">
        <v>4280</v>
      </c>
      <c r="F176" s="62">
        <f t="shared" si="5"/>
        <v>12840</v>
      </c>
    </row>
    <row r="177" spans="1:6" ht="16.5" x14ac:dyDescent="0.25">
      <c r="A177" s="58" t="s">
        <v>147</v>
      </c>
      <c r="B177" s="87" t="s">
        <v>132</v>
      </c>
      <c r="C177" s="59" t="s">
        <v>12</v>
      </c>
      <c r="D177" s="64">
        <v>10</v>
      </c>
      <c r="E177" s="61">
        <v>3200</v>
      </c>
      <c r="F177" s="62">
        <f t="shared" si="5"/>
        <v>32000</v>
      </c>
    </row>
    <row r="178" spans="1:6" ht="16.5" x14ac:dyDescent="0.25">
      <c r="A178" s="58" t="s">
        <v>148</v>
      </c>
      <c r="B178" s="87" t="s">
        <v>132</v>
      </c>
      <c r="C178" s="59" t="s">
        <v>12</v>
      </c>
      <c r="D178" s="64">
        <v>1</v>
      </c>
      <c r="E178" s="61">
        <v>3199.98</v>
      </c>
      <c r="F178" s="62">
        <f t="shared" si="5"/>
        <v>3199.98</v>
      </c>
    </row>
    <row r="179" spans="1:6" ht="16.5" x14ac:dyDescent="0.25">
      <c r="A179" s="58" t="s">
        <v>149</v>
      </c>
      <c r="B179" s="87" t="s">
        <v>132</v>
      </c>
      <c r="C179" s="59" t="s">
        <v>12</v>
      </c>
      <c r="D179" s="64">
        <v>5</v>
      </c>
      <c r="E179" s="61">
        <v>5575</v>
      </c>
      <c r="F179" s="62">
        <f t="shared" si="5"/>
        <v>27875</v>
      </c>
    </row>
    <row r="180" spans="1:6" ht="16.5" x14ac:dyDescent="0.25">
      <c r="A180" s="58" t="s">
        <v>150</v>
      </c>
      <c r="B180" s="87" t="s">
        <v>132</v>
      </c>
      <c r="C180" s="59" t="s">
        <v>12</v>
      </c>
      <c r="D180" s="64">
        <v>10</v>
      </c>
      <c r="E180" s="61">
        <v>1490</v>
      </c>
      <c r="F180" s="62">
        <f t="shared" si="5"/>
        <v>14900</v>
      </c>
    </row>
    <row r="181" spans="1:6" ht="16.5" x14ac:dyDescent="0.25">
      <c r="A181" s="58" t="s">
        <v>151</v>
      </c>
      <c r="B181" s="87" t="s">
        <v>132</v>
      </c>
      <c r="C181" s="59" t="s">
        <v>12</v>
      </c>
      <c r="D181" s="64">
        <v>6</v>
      </c>
      <c r="E181" s="61">
        <v>5105</v>
      </c>
      <c r="F181" s="62">
        <f t="shared" si="5"/>
        <v>30630</v>
      </c>
    </row>
    <row r="182" spans="1:6" ht="16.5" x14ac:dyDescent="0.25">
      <c r="A182" s="58" t="s">
        <v>152</v>
      </c>
      <c r="B182" s="87" t="s">
        <v>132</v>
      </c>
      <c r="C182" s="59" t="s">
        <v>12</v>
      </c>
      <c r="D182" s="64">
        <v>1</v>
      </c>
      <c r="E182" s="61">
        <v>5900</v>
      </c>
      <c r="F182" s="62">
        <f t="shared" si="5"/>
        <v>5900</v>
      </c>
    </row>
    <row r="183" spans="1:6" ht="16.5" x14ac:dyDescent="0.25">
      <c r="A183" s="58" t="s">
        <v>153</v>
      </c>
      <c r="B183" s="87" t="s">
        <v>132</v>
      </c>
      <c r="C183" s="59" t="s">
        <v>12</v>
      </c>
      <c r="D183" s="64">
        <v>6</v>
      </c>
      <c r="E183" s="61">
        <v>3422</v>
      </c>
      <c r="F183" s="62">
        <f t="shared" si="5"/>
        <v>20532</v>
      </c>
    </row>
    <row r="184" spans="1:6" ht="16.5" x14ac:dyDescent="0.25">
      <c r="A184" s="58" t="s">
        <v>154</v>
      </c>
      <c r="B184" s="87" t="s">
        <v>132</v>
      </c>
      <c r="C184" s="59" t="s">
        <v>12</v>
      </c>
      <c r="D184" s="64">
        <v>1</v>
      </c>
      <c r="E184" s="61">
        <v>3540</v>
      </c>
      <c r="F184" s="62">
        <f t="shared" si="5"/>
        <v>3540</v>
      </c>
    </row>
    <row r="185" spans="1:6" ht="16.5" x14ac:dyDescent="0.25">
      <c r="A185" s="58" t="s">
        <v>155</v>
      </c>
      <c r="B185" s="87" t="s">
        <v>132</v>
      </c>
      <c r="C185" s="59" t="s">
        <v>12</v>
      </c>
      <c r="D185" s="64">
        <v>3</v>
      </c>
      <c r="E185" s="61">
        <v>4090</v>
      </c>
      <c r="F185" s="62">
        <f t="shared" si="5"/>
        <v>12270</v>
      </c>
    </row>
    <row r="186" spans="1:6" ht="17.25" thickBot="1" x14ac:dyDescent="0.3">
      <c r="A186" s="58" t="s">
        <v>156</v>
      </c>
      <c r="B186" s="87" t="s">
        <v>132</v>
      </c>
      <c r="C186" s="59" t="s">
        <v>12</v>
      </c>
      <c r="D186" s="64">
        <v>2</v>
      </c>
      <c r="E186" s="61">
        <v>5900</v>
      </c>
      <c r="F186" s="62">
        <f t="shared" si="5"/>
        <v>11800</v>
      </c>
    </row>
    <row r="187" spans="1:6" ht="17.25" thickBot="1" x14ac:dyDescent="0.3">
      <c r="A187" s="91" t="s">
        <v>78</v>
      </c>
      <c r="B187" s="69"/>
      <c r="C187" s="70"/>
      <c r="D187" s="92"/>
      <c r="E187" s="93"/>
      <c r="F187" s="94">
        <f>SUM(F163:F186)</f>
        <v>395954.57999999996</v>
      </c>
    </row>
    <row r="188" spans="1:6" ht="16.5" x14ac:dyDescent="0.25">
      <c r="A188" s="74"/>
      <c r="B188" s="74"/>
      <c r="C188" s="75"/>
      <c r="D188" s="84"/>
      <c r="E188" s="85"/>
      <c r="F188" s="77"/>
    </row>
    <row r="189" spans="1:6" ht="18.75" x14ac:dyDescent="0.3">
      <c r="A189" s="1" t="s">
        <v>0</v>
      </c>
      <c r="B189" s="1"/>
      <c r="C189" s="1"/>
      <c r="D189" s="1"/>
      <c r="E189" s="1"/>
      <c r="F189" s="1"/>
    </row>
    <row r="190" spans="1:6" ht="18.75" x14ac:dyDescent="0.3">
      <c r="A190" s="2" t="s">
        <v>1</v>
      </c>
      <c r="B190" s="2"/>
      <c r="C190" s="2"/>
      <c r="D190" s="2"/>
      <c r="E190" s="2"/>
      <c r="F190" s="2"/>
    </row>
    <row r="191" spans="1:6" ht="18.75" x14ac:dyDescent="0.3">
      <c r="A191" s="2" t="s">
        <v>2</v>
      </c>
      <c r="B191" s="2"/>
      <c r="C191" s="2"/>
      <c r="D191" s="2"/>
      <c r="E191" s="2"/>
      <c r="F191" s="2"/>
    </row>
    <row r="192" spans="1:6" ht="18.75" x14ac:dyDescent="0.3">
      <c r="A192" s="2" t="s">
        <v>3</v>
      </c>
      <c r="B192" s="2"/>
      <c r="C192" s="2"/>
      <c r="D192" s="2"/>
      <c r="E192" s="2"/>
      <c r="F192" s="2"/>
    </row>
    <row r="193" spans="1:6" ht="19.5" thickBot="1" x14ac:dyDescent="0.35">
      <c r="A193" s="3" t="s">
        <v>5</v>
      </c>
      <c r="B193" s="3"/>
      <c r="C193" s="3"/>
      <c r="D193" s="3"/>
      <c r="E193" s="3"/>
      <c r="F193" s="3"/>
    </row>
    <row r="194" spans="1:6" ht="82.5" x14ac:dyDescent="0.25">
      <c r="A194" s="52" t="s">
        <v>6</v>
      </c>
      <c r="B194" s="53"/>
      <c r="C194" s="54" t="s">
        <v>7</v>
      </c>
      <c r="D194" s="55" t="s">
        <v>8</v>
      </c>
      <c r="E194" s="56" t="s">
        <v>9</v>
      </c>
      <c r="F194" s="57" t="s">
        <v>10</v>
      </c>
    </row>
    <row r="195" spans="1:6" ht="16.5" x14ac:dyDescent="0.25">
      <c r="A195" s="58" t="s">
        <v>157</v>
      </c>
      <c r="B195" s="95" t="s">
        <v>132</v>
      </c>
      <c r="C195" s="59" t="s">
        <v>158</v>
      </c>
      <c r="D195" s="64">
        <v>10</v>
      </c>
      <c r="E195" s="62">
        <v>375.84</v>
      </c>
      <c r="F195" s="62">
        <f t="shared" ref="F195:F211" si="6">D195*E195</f>
        <v>3758.3999999999996</v>
      </c>
    </row>
    <row r="196" spans="1:6" ht="16.5" x14ac:dyDescent="0.25">
      <c r="A196" s="58" t="s">
        <v>159</v>
      </c>
      <c r="B196" s="95" t="s">
        <v>132</v>
      </c>
      <c r="C196" s="59" t="s">
        <v>158</v>
      </c>
      <c r="D196" s="64">
        <v>101</v>
      </c>
      <c r="E196" s="62">
        <v>4953.25</v>
      </c>
      <c r="F196" s="62">
        <f t="shared" si="6"/>
        <v>500278.25</v>
      </c>
    </row>
    <row r="197" spans="1:6" ht="16.5" x14ac:dyDescent="0.25">
      <c r="A197" s="58" t="s">
        <v>160</v>
      </c>
      <c r="B197" s="95" t="s">
        <v>132</v>
      </c>
      <c r="C197" s="59" t="s">
        <v>158</v>
      </c>
      <c r="D197" s="64">
        <v>70</v>
      </c>
      <c r="E197" s="62">
        <v>394.4</v>
      </c>
      <c r="F197" s="62">
        <f t="shared" si="6"/>
        <v>27608</v>
      </c>
    </row>
    <row r="198" spans="1:6" ht="16.5" x14ac:dyDescent="0.25">
      <c r="A198" s="58" t="s">
        <v>161</v>
      </c>
      <c r="B198" s="95" t="s">
        <v>132</v>
      </c>
      <c r="C198" s="59" t="s">
        <v>158</v>
      </c>
      <c r="D198" s="64">
        <v>1</v>
      </c>
      <c r="E198" s="62">
        <v>5286.71</v>
      </c>
      <c r="F198" s="62">
        <f t="shared" si="6"/>
        <v>5286.71</v>
      </c>
    </row>
    <row r="199" spans="1:6" ht="16.5" x14ac:dyDescent="0.25">
      <c r="A199" s="58" t="s">
        <v>162</v>
      </c>
      <c r="B199" s="95" t="s">
        <v>132</v>
      </c>
      <c r="C199" s="59" t="s">
        <v>158</v>
      </c>
      <c r="D199" s="64">
        <v>4</v>
      </c>
      <c r="E199" s="62">
        <v>2540.4</v>
      </c>
      <c r="F199" s="62">
        <f t="shared" si="6"/>
        <v>10161.6</v>
      </c>
    </row>
    <row r="200" spans="1:6" ht="16.5" x14ac:dyDescent="0.25">
      <c r="A200" s="58" t="s">
        <v>163</v>
      </c>
      <c r="B200" s="95" t="s">
        <v>132</v>
      </c>
      <c r="C200" s="59" t="s">
        <v>158</v>
      </c>
      <c r="D200" s="64">
        <v>36</v>
      </c>
      <c r="E200" s="62">
        <v>3174.2</v>
      </c>
      <c r="F200" s="62">
        <f t="shared" si="6"/>
        <v>114271.2</v>
      </c>
    </row>
    <row r="201" spans="1:6" ht="16.5" x14ac:dyDescent="0.25">
      <c r="A201" s="58" t="s">
        <v>164</v>
      </c>
      <c r="B201" s="95" t="s">
        <v>132</v>
      </c>
      <c r="C201" s="59" t="s">
        <v>158</v>
      </c>
      <c r="D201" s="64">
        <v>1</v>
      </c>
      <c r="E201" s="62">
        <v>1276</v>
      </c>
      <c r="F201" s="62">
        <f t="shared" si="6"/>
        <v>1276</v>
      </c>
    </row>
    <row r="202" spans="1:6" ht="16.5" x14ac:dyDescent="0.25">
      <c r="A202" s="58" t="s">
        <v>165</v>
      </c>
      <c r="B202" s="95" t="s">
        <v>132</v>
      </c>
      <c r="C202" s="59" t="s">
        <v>158</v>
      </c>
      <c r="D202" s="64">
        <v>42</v>
      </c>
      <c r="E202" s="62">
        <v>2250.4</v>
      </c>
      <c r="F202" s="62">
        <f t="shared" si="6"/>
        <v>94516.800000000003</v>
      </c>
    </row>
    <row r="203" spans="1:6" ht="16.5" x14ac:dyDescent="0.25">
      <c r="A203" s="58" t="s">
        <v>166</v>
      </c>
      <c r="B203" s="95" t="s">
        <v>132</v>
      </c>
      <c r="C203" s="59" t="s">
        <v>158</v>
      </c>
      <c r="D203" s="64">
        <v>16</v>
      </c>
      <c r="E203" s="61">
        <v>4953</v>
      </c>
      <c r="F203" s="62">
        <f t="shared" si="6"/>
        <v>79248</v>
      </c>
    </row>
    <row r="204" spans="1:6" ht="16.5" x14ac:dyDescent="0.25">
      <c r="A204" s="58" t="s">
        <v>167</v>
      </c>
      <c r="B204" s="95" t="s">
        <v>132</v>
      </c>
      <c r="C204" s="59" t="s">
        <v>158</v>
      </c>
      <c r="D204" s="64">
        <v>37</v>
      </c>
      <c r="E204" s="61">
        <v>1800</v>
      </c>
      <c r="F204" s="62">
        <f t="shared" si="6"/>
        <v>66600</v>
      </c>
    </row>
    <row r="205" spans="1:6" ht="16.5" x14ac:dyDescent="0.25">
      <c r="A205" s="58" t="s">
        <v>168</v>
      </c>
      <c r="B205" s="95" t="s">
        <v>132</v>
      </c>
      <c r="C205" s="59" t="s">
        <v>158</v>
      </c>
      <c r="D205" s="60">
        <v>125</v>
      </c>
      <c r="E205" s="61">
        <v>3132</v>
      </c>
      <c r="F205" s="62">
        <f t="shared" si="6"/>
        <v>391500</v>
      </c>
    </row>
    <row r="206" spans="1:6" ht="16.5" x14ac:dyDescent="0.25">
      <c r="A206" s="58" t="s">
        <v>169</v>
      </c>
      <c r="B206" s="95" t="s">
        <v>132</v>
      </c>
      <c r="C206" s="59" t="s">
        <v>158</v>
      </c>
      <c r="D206" s="60">
        <v>2</v>
      </c>
      <c r="E206" s="61">
        <v>4953</v>
      </c>
      <c r="F206" s="62">
        <f t="shared" si="6"/>
        <v>9906</v>
      </c>
    </row>
    <row r="207" spans="1:6" ht="16.5" x14ac:dyDescent="0.25">
      <c r="A207" s="58" t="s">
        <v>170</v>
      </c>
      <c r="B207" s="95" t="s">
        <v>132</v>
      </c>
      <c r="C207" s="59" t="s">
        <v>158</v>
      </c>
      <c r="D207" s="64">
        <v>258</v>
      </c>
      <c r="E207" s="62">
        <v>2920.5</v>
      </c>
      <c r="F207" s="62">
        <f t="shared" si="6"/>
        <v>753489</v>
      </c>
    </row>
    <row r="208" spans="1:6" ht="16.5" x14ac:dyDescent="0.25">
      <c r="A208" s="58" t="s">
        <v>171</v>
      </c>
      <c r="B208" s="95" t="s">
        <v>132</v>
      </c>
      <c r="C208" s="59" t="s">
        <v>158</v>
      </c>
      <c r="D208" s="64">
        <v>80</v>
      </c>
      <c r="E208" s="61">
        <v>1866.35</v>
      </c>
      <c r="F208" s="62">
        <f t="shared" si="6"/>
        <v>149308</v>
      </c>
    </row>
    <row r="209" spans="1:8" ht="16.5" x14ac:dyDescent="0.25">
      <c r="A209" s="58" t="s">
        <v>172</v>
      </c>
      <c r="B209" s="95" t="s">
        <v>132</v>
      </c>
      <c r="C209" s="59" t="s">
        <v>158</v>
      </c>
      <c r="D209" s="64">
        <v>13</v>
      </c>
      <c r="E209" s="62">
        <v>690.2</v>
      </c>
      <c r="F209" s="62">
        <f t="shared" si="6"/>
        <v>8972.6</v>
      </c>
    </row>
    <row r="210" spans="1:8" ht="16.5" x14ac:dyDescent="0.25">
      <c r="A210" s="58" t="s">
        <v>173</v>
      </c>
      <c r="B210" s="95" t="s">
        <v>132</v>
      </c>
      <c r="C210" s="59" t="s">
        <v>117</v>
      </c>
      <c r="D210" s="65">
        <v>26</v>
      </c>
      <c r="E210" s="61">
        <v>2537.4699999999998</v>
      </c>
      <c r="F210" s="62">
        <f t="shared" si="6"/>
        <v>65974.22</v>
      </c>
    </row>
    <row r="211" spans="1:8" ht="16.5" x14ac:dyDescent="0.25">
      <c r="A211" s="96" t="s">
        <v>174</v>
      </c>
      <c r="B211" s="97" t="s">
        <v>132</v>
      </c>
      <c r="C211" s="98" t="s">
        <v>158</v>
      </c>
      <c r="D211" s="99">
        <v>111</v>
      </c>
      <c r="E211" s="100">
        <v>1628.99</v>
      </c>
      <c r="F211" s="100">
        <f t="shared" si="6"/>
        <v>180817.89</v>
      </c>
    </row>
    <row r="212" spans="1:8" ht="16.5" x14ac:dyDescent="0.25">
      <c r="A212" s="79" t="s">
        <v>78</v>
      </c>
      <c r="B212" s="79"/>
      <c r="C212" s="80"/>
      <c r="D212" s="81"/>
      <c r="E212" s="83"/>
      <c r="F212" s="83">
        <f>SUM(F195:F211)</f>
        <v>2462972.6700000004</v>
      </c>
    </row>
    <row r="213" spans="1:8" ht="16.5" x14ac:dyDescent="0.25">
      <c r="A213" s="79" t="s">
        <v>130</v>
      </c>
      <c r="B213" s="79"/>
      <c r="C213" s="80"/>
      <c r="D213" s="101"/>
      <c r="E213" s="83"/>
      <c r="F213" s="83">
        <f>F212+F187</f>
        <v>2858927.2500000005</v>
      </c>
      <c r="H213" s="14"/>
    </row>
    <row r="214" spans="1:8" ht="18.75" x14ac:dyDescent="0.3">
      <c r="A214" s="1" t="s">
        <v>0</v>
      </c>
      <c r="B214" s="1"/>
      <c r="C214" s="1"/>
      <c r="D214" s="1"/>
      <c r="E214" s="1"/>
      <c r="F214" s="1"/>
    </row>
    <row r="215" spans="1:8" ht="18.75" x14ac:dyDescent="0.3">
      <c r="A215" s="2" t="s">
        <v>1</v>
      </c>
      <c r="B215" s="2"/>
      <c r="C215" s="2"/>
      <c r="D215" s="2"/>
      <c r="E215" s="2"/>
      <c r="F215" s="2"/>
    </row>
    <row r="216" spans="1:8" ht="18.75" x14ac:dyDescent="0.3">
      <c r="A216" s="2" t="s">
        <v>2</v>
      </c>
      <c r="B216" s="2"/>
      <c r="C216" s="2"/>
      <c r="D216" s="2"/>
      <c r="E216" s="2"/>
      <c r="F216" s="2"/>
    </row>
    <row r="217" spans="1:8" ht="18.75" x14ac:dyDescent="0.3">
      <c r="A217" s="2" t="s">
        <v>3</v>
      </c>
      <c r="B217" s="2"/>
      <c r="C217" s="2"/>
      <c r="D217" s="2"/>
      <c r="E217" s="2"/>
      <c r="F217" s="2"/>
    </row>
    <row r="218" spans="1:8" ht="19.5" thickBot="1" x14ac:dyDescent="0.35">
      <c r="A218" s="3" t="s">
        <v>5</v>
      </c>
      <c r="B218" s="3"/>
      <c r="C218" s="3"/>
      <c r="D218" s="3"/>
      <c r="E218" s="3"/>
      <c r="F218" s="3"/>
    </row>
    <row r="219" spans="1:8" ht="82.5" x14ac:dyDescent="0.25">
      <c r="A219" s="52" t="s">
        <v>6</v>
      </c>
      <c r="B219" s="53"/>
      <c r="C219" s="54" t="s">
        <v>7</v>
      </c>
      <c r="D219" s="55" t="s">
        <v>8</v>
      </c>
      <c r="E219" s="56" t="s">
        <v>9</v>
      </c>
      <c r="F219" s="57" t="s">
        <v>10</v>
      </c>
    </row>
    <row r="220" spans="1:8" ht="16.5" x14ac:dyDescent="0.25">
      <c r="A220" s="102" t="s">
        <v>175</v>
      </c>
      <c r="B220" s="102"/>
      <c r="C220" s="59"/>
      <c r="D220" s="103"/>
      <c r="E220" s="62"/>
      <c r="F220" s="62">
        <f>D220*E220</f>
        <v>0</v>
      </c>
    </row>
    <row r="221" spans="1:8" ht="16.5" x14ac:dyDescent="0.25">
      <c r="A221" s="10" t="s">
        <v>176</v>
      </c>
      <c r="B221" s="104" t="s">
        <v>177</v>
      </c>
      <c r="C221" s="10" t="s">
        <v>12</v>
      </c>
      <c r="D221" s="17">
        <v>20</v>
      </c>
      <c r="E221" s="13">
        <v>197.2</v>
      </c>
      <c r="F221" s="62">
        <f>D221*E221</f>
        <v>3944</v>
      </c>
    </row>
    <row r="222" spans="1:8" ht="16.5" x14ac:dyDescent="0.25">
      <c r="A222" s="10" t="s">
        <v>178</v>
      </c>
      <c r="B222" s="104" t="s">
        <v>177</v>
      </c>
      <c r="C222" s="10" t="s">
        <v>12</v>
      </c>
      <c r="D222" s="17">
        <v>3</v>
      </c>
      <c r="E222" s="15">
        <v>856.14</v>
      </c>
      <c r="F222" s="62">
        <f>D222*E222</f>
        <v>2568.42</v>
      </c>
      <c r="G222" s="13"/>
    </row>
    <row r="223" spans="1:8" ht="15.75" x14ac:dyDescent="0.25">
      <c r="A223" s="10" t="s">
        <v>179</v>
      </c>
      <c r="B223" s="104" t="s">
        <v>177</v>
      </c>
      <c r="C223" s="10" t="s">
        <v>12</v>
      </c>
      <c r="D223" s="33">
        <v>9144</v>
      </c>
      <c r="E223" s="15">
        <v>5</v>
      </c>
      <c r="F223" s="13">
        <f t="shared" ref="F223:F232" si="7">D223*E223</f>
        <v>45720</v>
      </c>
    </row>
    <row r="224" spans="1:8" ht="15.75" x14ac:dyDescent="0.25">
      <c r="A224" s="10" t="s">
        <v>180</v>
      </c>
      <c r="B224" s="104" t="s">
        <v>177</v>
      </c>
      <c r="C224" s="10" t="s">
        <v>12</v>
      </c>
      <c r="D224" s="33">
        <v>110</v>
      </c>
      <c r="E224" s="15">
        <v>23.2</v>
      </c>
      <c r="F224" s="13">
        <f t="shared" si="7"/>
        <v>2552</v>
      </c>
    </row>
    <row r="225" spans="1:6" ht="15.75" x14ac:dyDescent="0.25">
      <c r="A225" s="10" t="s">
        <v>181</v>
      </c>
      <c r="B225" s="104" t="s">
        <v>177</v>
      </c>
      <c r="C225" s="10" t="s">
        <v>12</v>
      </c>
      <c r="D225" s="17">
        <v>9</v>
      </c>
      <c r="E225" s="13">
        <v>850</v>
      </c>
      <c r="F225" s="13">
        <f t="shared" si="7"/>
        <v>7650</v>
      </c>
    </row>
    <row r="226" spans="1:6" ht="15.75" x14ac:dyDescent="0.25">
      <c r="A226" s="10" t="s">
        <v>182</v>
      </c>
      <c r="B226" s="104" t="s">
        <v>177</v>
      </c>
      <c r="C226" s="10" t="s">
        <v>12</v>
      </c>
      <c r="D226" s="17">
        <v>15</v>
      </c>
      <c r="E226" s="15">
        <v>13.5</v>
      </c>
      <c r="F226" s="13">
        <f t="shared" si="7"/>
        <v>202.5</v>
      </c>
    </row>
    <row r="227" spans="1:6" ht="15.75" x14ac:dyDescent="0.25">
      <c r="A227" s="10" t="s">
        <v>183</v>
      </c>
      <c r="B227" s="104" t="s">
        <v>177</v>
      </c>
      <c r="C227" s="10" t="s">
        <v>12</v>
      </c>
      <c r="D227" s="17">
        <v>5</v>
      </c>
      <c r="E227" s="13">
        <v>13.5</v>
      </c>
      <c r="F227" s="13">
        <f t="shared" si="7"/>
        <v>67.5</v>
      </c>
    </row>
    <row r="228" spans="1:6" ht="15.75" x14ac:dyDescent="0.25">
      <c r="A228" s="10" t="s">
        <v>184</v>
      </c>
      <c r="B228" s="104" t="s">
        <v>177</v>
      </c>
      <c r="C228" s="10" t="s">
        <v>12</v>
      </c>
      <c r="D228" s="17">
        <v>3</v>
      </c>
      <c r="E228" s="13">
        <v>10125</v>
      </c>
      <c r="F228" s="13">
        <f t="shared" si="7"/>
        <v>30375</v>
      </c>
    </row>
    <row r="229" spans="1:6" ht="15.75" x14ac:dyDescent="0.25">
      <c r="A229" s="10" t="s">
        <v>185</v>
      </c>
      <c r="B229" s="104" t="s">
        <v>177</v>
      </c>
      <c r="C229" s="10" t="s">
        <v>12</v>
      </c>
      <c r="D229" s="17">
        <v>528</v>
      </c>
      <c r="E229" s="13">
        <v>20</v>
      </c>
      <c r="F229" s="13">
        <f t="shared" si="7"/>
        <v>10560</v>
      </c>
    </row>
    <row r="230" spans="1:6" ht="15.75" x14ac:dyDescent="0.25">
      <c r="A230" s="10" t="s">
        <v>186</v>
      </c>
      <c r="B230" s="104" t="s">
        <v>177</v>
      </c>
      <c r="C230" s="10" t="s">
        <v>12</v>
      </c>
      <c r="D230" s="17">
        <v>6</v>
      </c>
      <c r="E230" s="15">
        <v>150</v>
      </c>
      <c r="F230" s="13">
        <f t="shared" si="7"/>
        <v>900</v>
      </c>
    </row>
    <row r="231" spans="1:6" ht="15.75" x14ac:dyDescent="0.25">
      <c r="A231" s="10" t="s">
        <v>187</v>
      </c>
      <c r="B231" s="104" t="s">
        <v>177</v>
      </c>
      <c r="C231" s="10" t="s">
        <v>12</v>
      </c>
      <c r="D231" s="17">
        <v>87</v>
      </c>
      <c r="E231" s="15">
        <v>1132.9000000000001</v>
      </c>
      <c r="F231" s="13">
        <f t="shared" si="7"/>
        <v>98562.3</v>
      </c>
    </row>
    <row r="232" spans="1:6" ht="15.75" x14ac:dyDescent="0.25">
      <c r="A232" s="18" t="s">
        <v>188</v>
      </c>
      <c r="B232" s="104" t="s">
        <v>177</v>
      </c>
      <c r="C232" s="18" t="s">
        <v>12</v>
      </c>
      <c r="D232" s="22">
        <v>2</v>
      </c>
      <c r="E232" s="21">
        <v>861.45</v>
      </c>
      <c r="F232" s="21">
        <f t="shared" si="7"/>
        <v>1722.9</v>
      </c>
    </row>
    <row r="233" spans="1:6" ht="15.75" x14ac:dyDescent="0.25">
      <c r="A233" s="11" t="s">
        <v>78</v>
      </c>
      <c r="B233" s="11"/>
      <c r="C233" s="11"/>
      <c r="D233" s="43"/>
      <c r="E233" s="45"/>
      <c r="F233" s="45">
        <f>SUM(F221:F232)</f>
        <v>204824.62</v>
      </c>
    </row>
    <row r="234" spans="1:6" ht="18.75" x14ac:dyDescent="0.3">
      <c r="A234" s="74"/>
      <c r="B234" s="74"/>
      <c r="C234" s="105"/>
      <c r="D234" s="105"/>
      <c r="E234" s="105"/>
      <c r="F234" s="105"/>
    </row>
    <row r="235" spans="1:6" ht="16.5" x14ac:dyDescent="0.25">
      <c r="A235" s="74"/>
      <c r="B235" s="74"/>
      <c r="C235" s="75"/>
      <c r="D235" s="76"/>
      <c r="E235" s="77"/>
      <c r="F235" s="77"/>
    </row>
    <row r="236" spans="1:6" ht="16.5" x14ac:dyDescent="0.25">
      <c r="A236" s="74"/>
      <c r="B236" s="74"/>
      <c r="C236" s="75"/>
      <c r="D236" s="76"/>
      <c r="E236" s="77"/>
      <c r="F236" s="77"/>
    </row>
    <row r="237" spans="1:6" ht="16.5" x14ac:dyDescent="0.25">
      <c r="A237" s="74"/>
      <c r="B237" s="74"/>
      <c r="C237" s="75"/>
      <c r="D237" s="76"/>
      <c r="E237" s="77"/>
      <c r="F237" s="77"/>
    </row>
    <row r="238" spans="1:6" ht="18.75" x14ac:dyDescent="0.3">
      <c r="A238" s="74"/>
      <c r="B238" s="74"/>
      <c r="C238" s="105"/>
      <c r="D238" s="105"/>
      <c r="E238" s="105"/>
      <c r="F238" s="105"/>
    </row>
    <row r="239" spans="1:6" ht="18.75" x14ac:dyDescent="0.3">
      <c r="A239" s="1" t="s">
        <v>0</v>
      </c>
      <c r="B239" s="1"/>
      <c r="C239" s="1"/>
      <c r="D239" s="1"/>
      <c r="E239" s="1"/>
      <c r="F239" s="1"/>
    </row>
    <row r="240" spans="1:6" ht="18.75" x14ac:dyDescent="0.3">
      <c r="A240" s="2" t="s">
        <v>1</v>
      </c>
      <c r="B240" s="2"/>
      <c r="C240" s="2"/>
      <c r="D240" s="2"/>
      <c r="E240" s="2"/>
      <c r="F240" s="2"/>
    </row>
    <row r="241" spans="1:6" ht="18.75" x14ac:dyDescent="0.3">
      <c r="A241" s="2" t="s">
        <v>2</v>
      </c>
      <c r="B241" s="2"/>
      <c r="C241" s="2"/>
      <c r="D241" s="2"/>
      <c r="E241" s="2"/>
      <c r="F241" s="2"/>
    </row>
    <row r="242" spans="1:6" ht="18.75" x14ac:dyDescent="0.3">
      <c r="A242" s="2" t="s">
        <v>3</v>
      </c>
      <c r="B242" s="2"/>
      <c r="C242" s="2"/>
      <c r="D242" s="2"/>
      <c r="E242" s="2"/>
      <c r="F242" s="2"/>
    </row>
    <row r="243" spans="1:6" ht="19.5" thickBot="1" x14ac:dyDescent="0.35">
      <c r="A243" s="3" t="s">
        <v>5</v>
      </c>
      <c r="B243" s="3"/>
      <c r="C243" s="3"/>
      <c r="D243" s="3"/>
      <c r="E243" s="3"/>
      <c r="F243" s="3"/>
    </row>
    <row r="244" spans="1:6" ht="82.5" x14ac:dyDescent="0.25">
      <c r="A244" s="52" t="s">
        <v>6</v>
      </c>
      <c r="B244" s="53"/>
      <c r="C244" s="54" t="s">
        <v>7</v>
      </c>
      <c r="D244" s="55" t="s">
        <v>8</v>
      </c>
      <c r="E244" s="56" t="s">
        <v>9</v>
      </c>
      <c r="F244" s="57" t="s">
        <v>10</v>
      </c>
    </row>
    <row r="245" spans="1:6" ht="16.5" x14ac:dyDescent="0.25">
      <c r="A245" s="58" t="s">
        <v>189</v>
      </c>
      <c r="B245" s="104" t="s">
        <v>177</v>
      </c>
      <c r="C245" s="59" t="s">
        <v>12</v>
      </c>
      <c r="D245" s="64">
        <v>9</v>
      </c>
      <c r="E245" s="61">
        <v>31034</v>
      </c>
      <c r="F245" s="62">
        <f t="shared" ref="F245:F246" si="8">D245*E245</f>
        <v>279306</v>
      </c>
    </row>
    <row r="246" spans="1:6" ht="16.5" x14ac:dyDescent="0.25">
      <c r="A246" s="58" t="s">
        <v>190</v>
      </c>
      <c r="B246" s="104" t="s">
        <v>177</v>
      </c>
      <c r="C246" s="59" t="s">
        <v>117</v>
      </c>
      <c r="D246" s="60">
        <v>209</v>
      </c>
      <c r="E246" s="61">
        <v>1844.4</v>
      </c>
      <c r="F246" s="62">
        <f t="shared" si="8"/>
        <v>385479.60000000003</v>
      </c>
    </row>
    <row r="247" spans="1:6" ht="17.25" thickBot="1" x14ac:dyDescent="0.3">
      <c r="A247" s="106" t="s">
        <v>191</v>
      </c>
      <c r="B247" s="106"/>
      <c r="C247" s="107"/>
      <c r="D247" s="108"/>
      <c r="E247" s="109"/>
      <c r="F247" s="109">
        <f>SUM(F245:F246)</f>
        <v>664785.60000000009</v>
      </c>
    </row>
    <row r="248" spans="1:6" ht="17.25" thickBot="1" x14ac:dyDescent="0.3">
      <c r="A248" s="91" t="s">
        <v>130</v>
      </c>
      <c r="B248" s="69"/>
      <c r="C248" s="70"/>
      <c r="D248" s="92"/>
      <c r="E248" s="93"/>
      <c r="F248" s="110">
        <f>+F247+F233</f>
        <v>869610.22000000009</v>
      </c>
    </row>
    <row r="249" spans="1:6" ht="16.5" x14ac:dyDescent="0.25">
      <c r="A249" s="74"/>
      <c r="B249" s="74"/>
      <c r="C249" s="75"/>
      <c r="D249" s="76"/>
      <c r="E249" s="77"/>
      <c r="F249" s="77"/>
    </row>
    <row r="250" spans="1:6" ht="16.5" x14ac:dyDescent="0.25">
      <c r="A250" s="74"/>
      <c r="B250" s="74"/>
      <c r="C250" s="75"/>
      <c r="D250" s="76"/>
      <c r="E250" s="77"/>
      <c r="F250" s="77"/>
    </row>
    <row r="251" spans="1:6" ht="16.5" x14ac:dyDescent="0.25">
      <c r="A251" s="74"/>
      <c r="B251" s="74"/>
      <c r="C251" s="75"/>
      <c r="D251" s="76"/>
      <c r="E251" s="77"/>
      <c r="F251" s="77"/>
    </row>
    <row r="252" spans="1:6" ht="16.5" x14ac:dyDescent="0.25">
      <c r="A252" s="74"/>
      <c r="B252" s="74"/>
      <c r="C252" s="75"/>
      <c r="D252" s="76"/>
      <c r="E252" s="77"/>
      <c r="F252" s="77"/>
    </row>
    <row r="253" spans="1:6" ht="16.5" x14ac:dyDescent="0.25">
      <c r="A253" s="74"/>
      <c r="B253" s="74"/>
      <c r="C253" s="75"/>
      <c r="D253" s="76"/>
      <c r="E253" s="77"/>
      <c r="F253" s="77"/>
    </row>
    <row r="254" spans="1:6" ht="16.5" x14ac:dyDescent="0.25">
      <c r="A254" s="74"/>
      <c r="B254" s="74"/>
      <c r="C254" s="75"/>
      <c r="D254" s="76"/>
      <c r="E254" s="77"/>
      <c r="F254" s="77"/>
    </row>
    <row r="255" spans="1:6" ht="16.5" x14ac:dyDescent="0.25">
      <c r="A255" s="74"/>
      <c r="B255" s="74"/>
      <c r="C255" s="75"/>
      <c r="D255" s="76"/>
      <c r="E255" s="77"/>
      <c r="F255" s="77"/>
    </row>
    <row r="256" spans="1:6" ht="16.5" x14ac:dyDescent="0.25">
      <c r="A256" s="74"/>
      <c r="B256" s="74"/>
      <c r="C256" s="75"/>
      <c r="D256" s="76"/>
      <c r="E256" s="77"/>
      <c r="F256" s="77"/>
    </row>
    <row r="257" spans="1:8" ht="16.5" x14ac:dyDescent="0.25">
      <c r="A257" s="74"/>
      <c r="B257" s="74"/>
      <c r="C257" s="75"/>
      <c r="D257" s="76"/>
      <c r="E257" s="77"/>
      <c r="F257" s="77"/>
    </row>
    <row r="258" spans="1:8" ht="18.75" x14ac:dyDescent="0.3">
      <c r="A258" s="74"/>
      <c r="B258" s="74"/>
      <c r="C258" s="105"/>
      <c r="D258" s="105"/>
      <c r="E258" s="105"/>
      <c r="F258" s="105"/>
    </row>
    <row r="259" spans="1:8" ht="18.75" x14ac:dyDescent="0.3">
      <c r="A259" s="1" t="s">
        <v>0</v>
      </c>
      <c r="B259" s="1"/>
      <c r="C259" s="1"/>
      <c r="D259" s="1"/>
      <c r="E259" s="1"/>
      <c r="F259" s="1"/>
    </row>
    <row r="260" spans="1:8" ht="18.75" x14ac:dyDescent="0.3">
      <c r="A260" s="2" t="s">
        <v>1</v>
      </c>
      <c r="B260" s="2"/>
      <c r="C260" s="2"/>
      <c r="D260" s="2"/>
      <c r="E260" s="2"/>
      <c r="F260" s="2"/>
    </row>
    <row r="261" spans="1:8" ht="18.75" x14ac:dyDescent="0.3">
      <c r="A261" s="2" t="s">
        <v>2</v>
      </c>
      <c r="B261" s="2"/>
      <c r="C261" s="2"/>
      <c r="D261" s="2"/>
      <c r="E261" s="2"/>
      <c r="F261" s="2"/>
    </row>
    <row r="262" spans="1:8" ht="18.75" x14ac:dyDescent="0.3">
      <c r="A262" s="2" t="s">
        <v>3</v>
      </c>
      <c r="B262" s="2"/>
      <c r="C262" s="2"/>
      <c r="D262" s="2"/>
      <c r="E262" s="2"/>
      <c r="F262" s="2"/>
    </row>
    <row r="263" spans="1:8" ht="19.5" thickBot="1" x14ac:dyDescent="0.35">
      <c r="A263" s="3" t="s">
        <v>5</v>
      </c>
      <c r="B263" s="3"/>
      <c r="C263" s="3"/>
      <c r="D263" s="3"/>
      <c r="E263" s="3"/>
      <c r="F263" s="3"/>
    </row>
    <row r="264" spans="1:8" ht="82.5" x14ac:dyDescent="0.25">
      <c r="A264" s="52" t="s">
        <v>6</v>
      </c>
      <c r="B264" s="53"/>
      <c r="C264" s="54" t="s">
        <v>7</v>
      </c>
      <c r="D264" s="55" t="s">
        <v>8</v>
      </c>
      <c r="E264" s="56" t="s">
        <v>9</v>
      </c>
      <c r="F264" s="57" t="s">
        <v>10</v>
      </c>
    </row>
    <row r="265" spans="1:8" ht="16.5" x14ac:dyDescent="0.25">
      <c r="A265" s="111" t="s">
        <v>192</v>
      </c>
      <c r="B265" s="112"/>
      <c r="C265" s="59"/>
      <c r="D265" s="103"/>
      <c r="E265" s="62"/>
      <c r="F265" s="62">
        <f t="shared" ref="F265:F277" si="9">D265*E265</f>
        <v>0</v>
      </c>
    </row>
    <row r="266" spans="1:8" ht="16.5" x14ac:dyDescent="0.25">
      <c r="A266" s="96" t="s">
        <v>193</v>
      </c>
      <c r="B266" s="79" t="s">
        <v>194</v>
      </c>
      <c r="C266" s="98" t="s">
        <v>12</v>
      </c>
      <c r="D266" s="99">
        <v>34</v>
      </c>
      <c r="E266" s="100">
        <v>200</v>
      </c>
      <c r="F266" s="62">
        <f t="shared" si="9"/>
        <v>6800</v>
      </c>
    </row>
    <row r="267" spans="1:8" ht="16.5" x14ac:dyDescent="0.25">
      <c r="A267" s="96" t="s">
        <v>195</v>
      </c>
      <c r="B267" s="79" t="s">
        <v>194</v>
      </c>
      <c r="C267" s="98" t="s">
        <v>12</v>
      </c>
      <c r="D267" s="99">
        <v>298</v>
      </c>
      <c r="E267" s="113">
        <v>195</v>
      </c>
      <c r="F267" s="62">
        <f t="shared" si="9"/>
        <v>58110</v>
      </c>
    </row>
    <row r="268" spans="1:8" ht="16.5" x14ac:dyDescent="0.25">
      <c r="A268" s="58" t="s">
        <v>196</v>
      </c>
      <c r="B268" s="79" t="s">
        <v>194</v>
      </c>
      <c r="C268" s="59" t="s">
        <v>12</v>
      </c>
      <c r="D268" s="63">
        <v>642</v>
      </c>
      <c r="E268" s="62">
        <v>7.67</v>
      </c>
      <c r="F268" s="100">
        <f t="shared" si="9"/>
        <v>4924.1400000000003</v>
      </c>
    </row>
    <row r="269" spans="1:8" ht="16.5" x14ac:dyDescent="0.25">
      <c r="A269" s="58" t="s">
        <v>197</v>
      </c>
      <c r="B269" s="79" t="s">
        <v>194</v>
      </c>
      <c r="C269" s="59" t="s">
        <v>12</v>
      </c>
      <c r="D269" s="63">
        <v>725</v>
      </c>
      <c r="E269" s="62">
        <v>6.9</v>
      </c>
      <c r="F269" s="100">
        <f t="shared" si="9"/>
        <v>5002.5</v>
      </c>
    </row>
    <row r="270" spans="1:8" ht="16.5" x14ac:dyDescent="0.25">
      <c r="A270" s="58" t="s">
        <v>198</v>
      </c>
      <c r="B270" s="79" t="s">
        <v>194</v>
      </c>
      <c r="C270" s="59" t="s">
        <v>199</v>
      </c>
      <c r="D270" s="64">
        <v>272</v>
      </c>
      <c r="E270" s="62">
        <v>566.4</v>
      </c>
      <c r="F270" s="100">
        <f t="shared" si="9"/>
        <v>154060.79999999999</v>
      </c>
    </row>
    <row r="271" spans="1:8" ht="16.5" x14ac:dyDescent="0.25">
      <c r="A271" s="58" t="s">
        <v>200</v>
      </c>
      <c r="B271" s="79" t="s">
        <v>194</v>
      </c>
      <c r="C271" s="59" t="s">
        <v>199</v>
      </c>
      <c r="D271" s="64">
        <v>8</v>
      </c>
      <c r="E271" s="61">
        <v>241.9</v>
      </c>
      <c r="F271" s="100">
        <f t="shared" si="9"/>
        <v>1935.2</v>
      </c>
      <c r="H271" s="59"/>
    </row>
    <row r="272" spans="1:8" ht="16.5" x14ac:dyDescent="0.25">
      <c r="A272" s="58" t="s">
        <v>201</v>
      </c>
      <c r="B272" s="79" t="s">
        <v>194</v>
      </c>
      <c r="C272" s="59" t="s">
        <v>202</v>
      </c>
      <c r="D272" s="64">
        <v>71</v>
      </c>
      <c r="E272" s="62">
        <v>1758.2</v>
      </c>
      <c r="F272" s="100">
        <f t="shared" si="9"/>
        <v>124832.2</v>
      </c>
    </row>
    <row r="273" spans="1:6" ht="16.5" x14ac:dyDescent="0.25">
      <c r="A273" s="58" t="s">
        <v>203</v>
      </c>
      <c r="B273" s="79" t="s">
        <v>194</v>
      </c>
      <c r="C273" s="59" t="s">
        <v>12</v>
      </c>
      <c r="D273" s="64">
        <v>138</v>
      </c>
      <c r="E273" s="62">
        <v>17.399999999999999</v>
      </c>
      <c r="F273" s="100">
        <f t="shared" si="9"/>
        <v>2401.1999999999998</v>
      </c>
    </row>
    <row r="274" spans="1:6" ht="16.5" x14ac:dyDescent="0.25">
      <c r="A274" s="58" t="s">
        <v>204</v>
      </c>
      <c r="B274" s="79" t="s">
        <v>194</v>
      </c>
      <c r="C274" s="59" t="s">
        <v>205</v>
      </c>
      <c r="D274" s="64">
        <v>101</v>
      </c>
      <c r="E274" s="61">
        <v>1220</v>
      </c>
      <c r="F274" s="100">
        <f t="shared" si="9"/>
        <v>123220</v>
      </c>
    </row>
    <row r="275" spans="1:6" ht="16.5" x14ac:dyDescent="0.25">
      <c r="A275" s="58" t="s">
        <v>206</v>
      </c>
      <c r="B275" s="79" t="s">
        <v>194</v>
      </c>
      <c r="C275" s="59" t="s">
        <v>205</v>
      </c>
      <c r="D275" s="64">
        <v>213</v>
      </c>
      <c r="E275" s="61">
        <v>1095</v>
      </c>
      <c r="F275" s="100">
        <f t="shared" si="9"/>
        <v>233235</v>
      </c>
    </row>
    <row r="276" spans="1:6" ht="16.5" x14ac:dyDescent="0.25">
      <c r="A276" s="58" t="s">
        <v>207</v>
      </c>
      <c r="B276" s="79" t="s">
        <v>194</v>
      </c>
      <c r="C276" s="59" t="s">
        <v>12</v>
      </c>
      <c r="D276" s="64">
        <v>20</v>
      </c>
      <c r="E276" s="62">
        <v>1475</v>
      </c>
      <c r="F276" s="100">
        <f t="shared" si="9"/>
        <v>29500</v>
      </c>
    </row>
    <row r="277" spans="1:6" ht="16.5" x14ac:dyDescent="0.25">
      <c r="A277" s="58" t="s">
        <v>208</v>
      </c>
      <c r="B277" s="79" t="s">
        <v>194</v>
      </c>
      <c r="C277" s="59" t="s">
        <v>199</v>
      </c>
      <c r="D277" s="64">
        <v>2</v>
      </c>
      <c r="E277" s="62">
        <v>199</v>
      </c>
      <c r="F277" s="62">
        <f t="shared" si="9"/>
        <v>398</v>
      </c>
    </row>
    <row r="278" spans="1:6" ht="17.25" thickBot="1" x14ac:dyDescent="0.3">
      <c r="A278" s="68" t="s">
        <v>78</v>
      </c>
      <c r="B278" s="114"/>
      <c r="C278" s="115"/>
      <c r="D278" s="116"/>
      <c r="E278" s="117"/>
      <c r="F278" s="118">
        <f>SUM(F266:F277)</f>
        <v>744419.04</v>
      </c>
    </row>
    <row r="279" spans="1:6" ht="16.5" x14ac:dyDescent="0.25">
      <c r="A279" s="74"/>
      <c r="B279" s="74"/>
      <c r="C279" s="49"/>
      <c r="D279" s="50"/>
      <c r="E279" s="51"/>
      <c r="F279" s="51"/>
    </row>
    <row r="280" spans="1:6" ht="16.5" x14ac:dyDescent="0.25">
      <c r="A280" s="74"/>
      <c r="B280" s="74"/>
      <c r="C280" s="49"/>
      <c r="D280" s="50"/>
      <c r="E280" s="51"/>
      <c r="F280" s="51"/>
    </row>
    <row r="281" spans="1:6" ht="16.5" x14ac:dyDescent="0.25">
      <c r="A281" s="74"/>
      <c r="B281" s="74"/>
      <c r="C281" s="49"/>
      <c r="D281" s="50"/>
      <c r="E281" s="51"/>
      <c r="F281" s="51"/>
    </row>
    <row r="282" spans="1:6" ht="18.75" x14ac:dyDescent="0.3">
      <c r="A282" s="74"/>
      <c r="B282" s="74"/>
      <c r="C282" s="105"/>
      <c r="D282" s="105"/>
      <c r="E282" s="105"/>
      <c r="F282" s="105"/>
    </row>
    <row r="283" spans="1:6" ht="18.75" x14ac:dyDescent="0.3">
      <c r="A283" s="1" t="s">
        <v>0</v>
      </c>
      <c r="B283" s="1"/>
      <c r="C283" s="1"/>
      <c r="D283" s="1"/>
      <c r="E283" s="1"/>
      <c r="F283" s="1"/>
    </row>
    <row r="284" spans="1:6" ht="18.75" x14ac:dyDescent="0.3">
      <c r="A284" s="2" t="s">
        <v>1</v>
      </c>
      <c r="B284" s="2"/>
      <c r="C284" s="2"/>
      <c r="D284" s="2"/>
      <c r="E284" s="2"/>
      <c r="F284" s="2"/>
    </row>
    <row r="285" spans="1:6" ht="18.75" x14ac:dyDescent="0.3">
      <c r="A285" s="2" t="s">
        <v>2</v>
      </c>
      <c r="B285" s="2"/>
      <c r="C285" s="2"/>
      <c r="D285" s="2"/>
      <c r="E285" s="2"/>
      <c r="F285" s="2"/>
    </row>
    <row r="286" spans="1:6" ht="18.75" x14ac:dyDescent="0.3">
      <c r="A286" s="2" t="s">
        <v>3</v>
      </c>
      <c r="B286" s="2"/>
      <c r="C286" s="2"/>
      <c r="D286" s="2"/>
      <c r="E286" s="2"/>
      <c r="F286" s="2"/>
    </row>
    <row r="287" spans="1:6" ht="19.5" thickBot="1" x14ac:dyDescent="0.35">
      <c r="A287" s="3" t="s">
        <v>5</v>
      </c>
      <c r="B287" s="3"/>
      <c r="C287" s="3"/>
      <c r="D287" s="3"/>
      <c r="E287" s="3"/>
      <c r="F287" s="3"/>
    </row>
    <row r="288" spans="1:6" ht="82.5" x14ac:dyDescent="0.25">
      <c r="A288" s="52" t="s">
        <v>6</v>
      </c>
      <c r="B288" s="53"/>
      <c r="C288" s="54" t="s">
        <v>7</v>
      </c>
      <c r="D288" s="55" t="s">
        <v>8</v>
      </c>
      <c r="E288" s="56" t="s">
        <v>9</v>
      </c>
      <c r="F288" s="57" t="s">
        <v>10</v>
      </c>
    </row>
    <row r="289" spans="1:7" ht="16.5" x14ac:dyDescent="0.25">
      <c r="A289" s="58" t="s">
        <v>209</v>
      </c>
      <c r="B289" s="79" t="s">
        <v>194</v>
      </c>
      <c r="C289" s="59" t="s">
        <v>12</v>
      </c>
      <c r="D289" s="64">
        <v>98</v>
      </c>
      <c r="E289" s="61">
        <v>210</v>
      </c>
      <c r="F289" s="62">
        <f>D289*E289</f>
        <v>20580</v>
      </c>
    </row>
    <row r="290" spans="1:7" ht="16.5" x14ac:dyDescent="0.25">
      <c r="A290" s="58" t="s">
        <v>210</v>
      </c>
      <c r="B290" s="79" t="s">
        <v>194</v>
      </c>
      <c r="C290" s="59" t="s">
        <v>12</v>
      </c>
      <c r="D290" s="64">
        <v>505</v>
      </c>
      <c r="E290" s="61">
        <v>225</v>
      </c>
      <c r="F290" s="62">
        <f t="shared" ref="F290:F299" si="10">D290*E290</f>
        <v>113625</v>
      </c>
    </row>
    <row r="291" spans="1:7" ht="16.5" x14ac:dyDescent="0.25">
      <c r="A291" s="58" t="s">
        <v>211</v>
      </c>
      <c r="B291" s="79" t="s">
        <v>194</v>
      </c>
      <c r="C291" s="59" t="s">
        <v>12</v>
      </c>
      <c r="D291" s="64">
        <v>209</v>
      </c>
      <c r="E291" s="61">
        <v>194.5</v>
      </c>
      <c r="F291" s="62">
        <f t="shared" si="10"/>
        <v>40650.5</v>
      </c>
    </row>
    <row r="292" spans="1:7" ht="16.5" x14ac:dyDescent="0.25">
      <c r="A292" s="58" t="s">
        <v>212</v>
      </c>
      <c r="B292" s="79" t="s">
        <v>194</v>
      </c>
      <c r="C292" s="59" t="s">
        <v>12</v>
      </c>
      <c r="D292" s="64">
        <v>87</v>
      </c>
      <c r="E292" s="61">
        <v>165.4</v>
      </c>
      <c r="F292" s="62">
        <f t="shared" si="10"/>
        <v>14389.800000000001</v>
      </c>
    </row>
    <row r="293" spans="1:7" ht="16.5" x14ac:dyDescent="0.25">
      <c r="A293" s="58" t="s">
        <v>213</v>
      </c>
      <c r="B293" s="79" t="s">
        <v>194</v>
      </c>
      <c r="C293" s="59" t="s">
        <v>12</v>
      </c>
      <c r="D293" s="64">
        <v>56</v>
      </c>
      <c r="E293" s="61">
        <v>165.5</v>
      </c>
      <c r="F293" s="62">
        <f t="shared" si="10"/>
        <v>9268</v>
      </c>
    </row>
    <row r="294" spans="1:7" ht="16.5" x14ac:dyDescent="0.25">
      <c r="A294" s="58" t="s">
        <v>214</v>
      </c>
      <c r="B294" s="79" t="s">
        <v>194</v>
      </c>
      <c r="C294" s="59" t="s">
        <v>12</v>
      </c>
      <c r="D294" s="64">
        <v>183</v>
      </c>
      <c r="E294" s="61">
        <v>75</v>
      </c>
      <c r="F294" s="62">
        <f t="shared" si="10"/>
        <v>13725</v>
      </c>
    </row>
    <row r="295" spans="1:7" ht="16.5" x14ac:dyDescent="0.25">
      <c r="A295" s="58" t="s">
        <v>215</v>
      </c>
      <c r="B295" s="79" t="s">
        <v>194</v>
      </c>
      <c r="C295" s="59" t="s">
        <v>12</v>
      </c>
      <c r="D295" s="64">
        <v>390</v>
      </c>
      <c r="E295" s="61">
        <v>970</v>
      </c>
      <c r="F295" s="62">
        <f t="shared" si="10"/>
        <v>378300</v>
      </c>
    </row>
    <row r="296" spans="1:7" ht="16.5" x14ac:dyDescent="0.25">
      <c r="A296" s="58" t="s">
        <v>216</v>
      </c>
      <c r="B296" s="79" t="s">
        <v>194</v>
      </c>
      <c r="C296" s="59" t="s">
        <v>12</v>
      </c>
      <c r="D296" s="64">
        <v>4</v>
      </c>
      <c r="E296" s="61">
        <v>155.94999999999999</v>
      </c>
      <c r="F296" s="62">
        <f t="shared" si="10"/>
        <v>623.79999999999995</v>
      </c>
    </row>
    <row r="297" spans="1:7" ht="16.5" x14ac:dyDescent="0.25">
      <c r="A297" s="58" t="s">
        <v>217</v>
      </c>
      <c r="B297" s="79" t="s">
        <v>194</v>
      </c>
      <c r="C297" s="59" t="s">
        <v>12</v>
      </c>
      <c r="D297" s="63">
        <v>7366</v>
      </c>
      <c r="E297" s="62">
        <v>3.48</v>
      </c>
      <c r="F297" s="62">
        <f t="shared" si="10"/>
        <v>25633.68</v>
      </c>
    </row>
    <row r="298" spans="1:7" ht="16.5" x14ac:dyDescent="0.25">
      <c r="A298" s="58" t="s">
        <v>218</v>
      </c>
      <c r="B298" s="79" t="s">
        <v>194</v>
      </c>
      <c r="C298" s="59" t="s">
        <v>12</v>
      </c>
      <c r="D298" s="64">
        <v>68</v>
      </c>
      <c r="E298" s="61">
        <v>22</v>
      </c>
      <c r="F298" s="62">
        <f t="shared" si="10"/>
        <v>1496</v>
      </c>
    </row>
    <row r="299" spans="1:7" ht="16.5" x14ac:dyDescent="0.25">
      <c r="A299" s="58" t="s">
        <v>219</v>
      </c>
      <c r="B299" s="79" t="s">
        <v>194</v>
      </c>
      <c r="C299" s="59" t="s">
        <v>12</v>
      </c>
      <c r="D299" s="64">
        <v>92</v>
      </c>
      <c r="E299" s="61">
        <v>22</v>
      </c>
      <c r="F299" s="62">
        <f t="shared" si="10"/>
        <v>2024</v>
      </c>
    </row>
    <row r="300" spans="1:7" ht="16.5" x14ac:dyDescent="0.25">
      <c r="A300" s="79" t="s">
        <v>78</v>
      </c>
      <c r="B300" s="79"/>
      <c r="C300" s="80"/>
      <c r="D300" s="81"/>
      <c r="E300" s="83"/>
      <c r="F300" s="83">
        <f>SUM(F289:F299)</f>
        <v>620315.78000000014</v>
      </c>
    </row>
    <row r="301" spans="1:7" ht="17.25" thickBot="1" x14ac:dyDescent="0.3">
      <c r="A301" s="106" t="s">
        <v>130</v>
      </c>
      <c r="B301" s="106"/>
      <c r="C301" s="107"/>
      <c r="D301" s="108"/>
      <c r="E301" s="109"/>
      <c r="F301" s="109">
        <f>F300+F278</f>
        <v>1364734.8200000003</v>
      </c>
      <c r="G301" s="14"/>
    </row>
    <row r="302" spans="1:7" ht="19.5" thickBot="1" x14ac:dyDescent="0.35">
      <c r="A302" s="91" t="s">
        <v>220</v>
      </c>
      <c r="B302" s="69"/>
      <c r="C302" s="119"/>
      <c r="D302" s="120"/>
      <c r="E302" s="119"/>
      <c r="F302" s="121">
        <f>F301+F248+F213+F153</f>
        <v>16513199.790000001</v>
      </c>
    </row>
    <row r="303" spans="1:7" ht="18.75" x14ac:dyDescent="0.3">
      <c r="A303" s="122"/>
      <c r="B303" s="122"/>
      <c r="C303" s="122"/>
      <c r="D303" s="122"/>
      <c r="E303" s="122"/>
      <c r="F303" s="123"/>
    </row>
    <row r="304" spans="1:7" ht="18.75" x14ac:dyDescent="0.3">
      <c r="A304" s="122"/>
      <c r="B304" s="122"/>
      <c r="C304" s="122"/>
      <c r="D304" s="122"/>
      <c r="E304" s="122"/>
      <c r="F304" s="123"/>
    </row>
    <row r="305" spans="1:6" ht="18.75" x14ac:dyDescent="0.3">
      <c r="A305" s="122"/>
      <c r="B305" s="122"/>
      <c r="C305" s="122"/>
      <c r="D305" s="122"/>
      <c r="E305" s="122"/>
      <c r="F305" s="122"/>
    </row>
    <row r="306" spans="1:6" ht="18.75" x14ac:dyDescent="0.3">
      <c r="A306" s="122"/>
      <c r="B306" s="122"/>
      <c r="C306" s="122"/>
      <c r="D306" s="122"/>
      <c r="E306" s="122"/>
      <c r="F306" s="122"/>
    </row>
    <row r="307" spans="1:6" ht="18.75" x14ac:dyDescent="0.3">
      <c r="A307" s="122"/>
      <c r="B307" s="122"/>
      <c r="C307" s="122"/>
      <c r="D307" s="122"/>
      <c r="E307" s="122"/>
      <c r="F307" s="122"/>
    </row>
    <row r="308" spans="1:6" ht="18.75" x14ac:dyDescent="0.3">
      <c r="A308" s="1" t="s">
        <v>0</v>
      </c>
      <c r="B308" s="1"/>
      <c r="C308" s="1"/>
      <c r="D308" s="1"/>
      <c r="E308" s="1"/>
      <c r="F308" s="1"/>
    </row>
    <row r="309" spans="1:6" ht="18.75" x14ac:dyDescent="0.3">
      <c r="A309" s="2" t="s">
        <v>1</v>
      </c>
      <c r="B309" s="2"/>
      <c r="C309" s="2"/>
      <c r="D309" s="2"/>
      <c r="E309" s="2"/>
      <c r="F309" s="2"/>
    </row>
    <row r="310" spans="1:6" ht="18.75" x14ac:dyDescent="0.3">
      <c r="A310" s="2" t="s">
        <v>2</v>
      </c>
      <c r="B310" s="2"/>
      <c r="C310" s="2"/>
      <c r="D310" s="2"/>
      <c r="E310" s="2"/>
      <c r="F310" s="2"/>
    </row>
    <row r="311" spans="1:6" ht="18.75" x14ac:dyDescent="0.3">
      <c r="A311" s="2" t="s">
        <v>3</v>
      </c>
      <c r="B311" s="2"/>
      <c r="C311" s="2"/>
      <c r="D311" s="2"/>
      <c r="E311" s="2"/>
      <c r="F311" s="2"/>
    </row>
    <row r="312" spans="1:6" ht="19.5" thickBot="1" x14ac:dyDescent="0.35">
      <c r="A312" s="3" t="s">
        <v>5</v>
      </c>
      <c r="B312" s="3"/>
      <c r="C312" s="3"/>
      <c r="D312" s="3"/>
      <c r="E312" s="3"/>
      <c r="F312" s="3"/>
    </row>
    <row r="313" spans="1:6" ht="20.25" x14ac:dyDescent="0.3">
      <c r="A313" s="124"/>
      <c r="B313" s="124"/>
      <c r="C313" s="125"/>
      <c r="D313" s="126"/>
      <c r="E313" s="127"/>
      <c r="F313" s="127"/>
    </row>
    <row r="314" spans="1:6" ht="20.25" x14ac:dyDescent="0.3">
      <c r="A314" s="124"/>
      <c r="B314" s="124"/>
      <c r="C314" s="125"/>
      <c r="D314" s="126"/>
      <c r="E314" s="127"/>
      <c r="F314" s="127"/>
    </row>
    <row r="315" spans="1:6" ht="15.75" x14ac:dyDescent="0.25">
      <c r="A315" s="128"/>
      <c r="B315" s="128"/>
      <c r="C315" s="129"/>
      <c r="D315" s="129"/>
      <c r="E315" s="130"/>
      <c r="F315" s="130"/>
    </row>
    <row r="316" spans="1:6" ht="15.75" x14ac:dyDescent="0.25">
      <c r="A316" s="128" t="s">
        <v>221</v>
      </c>
      <c r="B316" s="128"/>
      <c r="C316" s="129"/>
      <c r="D316" s="129"/>
      <c r="E316" s="130"/>
      <c r="F316" s="131"/>
    </row>
    <row r="317" spans="1:6" ht="15.75" x14ac:dyDescent="0.25">
      <c r="A317" s="128"/>
      <c r="B317" s="128"/>
      <c r="C317" s="129"/>
      <c r="D317" s="129"/>
      <c r="E317" s="130"/>
      <c r="F317" s="130"/>
    </row>
    <row r="318" spans="1:6" ht="15.75" x14ac:dyDescent="0.25">
      <c r="A318" s="128"/>
      <c r="B318" s="128"/>
      <c r="C318" s="132"/>
      <c r="D318" s="133"/>
      <c r="E318" s="130"/>
      <c r="F318" s="130"/>
    </row>
    <row r="319" spans="1:6" ht="15.75" x14ac:dyDescent="0.25">
      <c r="A319" s="128"/>
      <c r="B319" s="128"/>
      <c r="C319" s="132"/>
      <c r="D319" s="133"/>
      <c r="E319" s="130"/>
      <c r="F319" s="130"/>
    </row>
    <row r="320" spans="1:6" ht="15.75" x14ac:dyDescent="0.25">
      <c r="A320" s="128"/>
      <c r="B320" s="128"/>
      <c r="C320" s="132" t="s">
        <v>222</v>
      </c>
      <c r="D320" s="134" t="s">
        <v>223</v>
      </c>
      <c r="E320" s="130"/>
      <c r="F320" s="130">
        <f>F32+F60+F85+F125+F152</f>
        <v>11419927.5</v>
      </c>
    </row>
    <row r="321" spans="1:6" ht="15.75" x14ac:dyDescent="0.25">
      <c r="A321" s="135" t="s">
        <v>224</v>
      </c>
      <c r="B321" s="135"/>
      <c r="C321" s="132"/>
      <c r="D321" s="133"/>
      <c r="E321" s="130"/>
      <c r="F321" s="130"/>
    </row>
    <row r="322" spans="1:6" ht="15.75" x14ac:dyDescent="0.25">
      <c r="A322" s="135"/>
      <c r="B322" s="135"/>
      <c r="C322" s="132"/>
      <c r="D322" s="133"/>
      <c r="E322" s="130"/>
      <c r="F322" s="130"/>
    </row>
    <row r="323" spans="1:6" ht="15.75" x14ac:dyDescent="0.25">
      <c r="A323" s="135"/>
      <c r="B323" s="135"/>
      <c r="C323" s="132"/>
      <c r="D323" s="133"/>
      <c r="E323" s="130"/>
      <c r="F323" s="130"/>
    </row>
    <row r="324" spans="1:6" ht="15.75" x14ac:dyDescent="0.25">
      <c r="A324" s="135"/>
      <c r="B324" s="135"/>
      <c r="C324" s="132"/>
      <c r="D324" s="133"/>
      <c r="E324" s="130"/>
      <c r="F324" s="130"/>
    </row>
    <row r="325" spans="1:6" ht="15.75" x14ac:dyDescent="0.25">
      <c r="A325" s="128"/>
      <c r="B325" s="128"/>
      <c r="C325" s="132" t="s">
        <v>222</v>
      </c>
      <c r="D325" s="134" t="s">
        <v>225</v>
      </c>
      <c r="E325" s="130"/>
      <c r="F325" s="130">
        <f>F187+F212</f>
        <v>2858927.2500000005</v>
      </c>
    </row>
    <row r="326" spans="1:6" ht="15.75" x14ac:dyDescent="0.25">
      <c r="A326" s="135" t="s">
        <v>226</v>
      </c>
      <c r="B326" s="135"/>
      <c r="C326" s="132"/>
      <c r="D326" s="134"/>
      <c r="E326" s="130"/>
      <c r="F326" s="130"/>
    </row>
    <row r="327" spans="1:6" ht="15.75" x14ac:dyDescent="0.25">
      <c r="A327" s="128"/>
      <c r="B327" s="128"/>
      <c r="C327" s="132"/>
      <c r="D327" s="134"/>
      <c r="E327" s="130"/>
      <c r="F327" s="130"/>
    </row>
    <row r="328" spans="1:6" ht="15.75" x14ac:dyDescent="0.25">
      <c r="A328" s="128" t="s">
        <v>227</v>
      </c>
      <c r="B328" s="128"/>
      <c r="C328" s="132" t="s">
        <v>222</v>
      </c>
      <c r="D328" s="134" t="s">
        <v>228</v>
      </c>
      <c r="E328" s="130"/>
      <c r="F328" s="130">
        <f>F233+F247</f>
        <v>869610.22000000009</v>
      </c>
    </row>
    <row r="329" spans="1:6" ht="15.75" x14ac:dyDescent="0.25">
      <c r="A329" s="128"/>
      <c r="B329" s="128"/>
      <c r="C329" s="132"/>
      <c r="D329" s="134"/>
      <c r="E329" s="130"/>
      <c r="F329" s="130"/>
    </row>
    <row r="330" spans="1:6" ht="15.75" x14ac:dyDescent="0.25">
      <c r="A330" s="128"/>
      <c r="B330" s="128"/>
      <c r="C330" s="132" t="s">
        <v>222</v>
      </c>
      <c r="D330" s="134" t="s">
        <v>229</v>
      </c>
      <c r="E330" s="130"/>
      <c r="F330" s="130">
        <f>F278+F300</f>
        <v>1364734.8200000003</v>
      </c>
    </row>
    <row r="331" spans="1:6" ht="15.75" x14ac:dyDescent="0.25">
      <c r="A331" s="128" t="s">
        <v>230</v>
      </c>
      <c r="B331" s="128"/>
      <c r="C331" s="132"/>
      <c r="D331" s="134"/>
      <c r="E331" s="130"/>
      <c r="F331" s="130"/>
    </row>
    <row r="332" spans="1:6" ht="15.75" x14ac:dyDescent="0.25">
      <c r="A332" s="128"/>
      <c r="B332" s="128"/>
      <c r="C332" s="132"/>
      <c r="D332" s="134"/>
      <c r="E332" s="130"/>
      <c r="F332" s="130"/>
    </row>
    <row r="333" spans="1:6" ht="15.75" x14ac:dyDescent="0.25">
      <c r="A333" s="128"/>
      <c r="B333" s="128"/>
      <c r="C333" s="132"/>
      <c r="D333" s="134"/>
      <c r="E333" s="130"/>
      <c r="F333" s="130"/>
    </row>
    <row r="334" spans="1:6" ht="15.75" x14ac:dyDescent="0.25">
      <c r="A334" s="128"/>
      <c r="B334" s="128"/>
      <c r="C334" s="132"/>
      <c r="D334" s="134"/>
      <c r="E334" s="130"/>
      <c r="F334" s="130"/>
    </row>
    <row r="335" spans="1:6" ht="15.75" x14ac:dyDescent="0.25">
      <c r="A335" s="128"/>
      <c r="B335" s="128"/>
      <c r="C335" s="132"/>
      <c r="D335" s="134"/>
      <c r="E335" s="130"/>
      <c r="F335" s="130"/>
    </row>
    <row r="336" spans="1:6" ht="15.75" x14ac:dyDescent="0.25">
      <c r="A336" s="128"/>
      <c r="B336" s="128"/>
      <c r="C336" s="132"/>
      <c r="D336" s="134"/>
      <c r="E336" s="130"/>
      <c r="F336" s="130"/>
    </row>
    <row r="337" spans="1:7" ht="15.75" x14ac:dyDescent="0.25">
      <c r="A337" s="128"/>
      <c r="B337" s="128"/>
      <c r="C337" s="132"/>
      <c r="D337" s="134"/>
      <c r="E337" s="130"/>
      <c r="F337" s="130"/>
    </row>
    <row r="338" spans="1:7" ht="15.75" x14ac:dyDescent="0.25">
      <c r="A338" s="128"/>
      <c r="B338" s="128"/>
      <c r="C338" s="132"/>
      <c r="D338" s="134"/>
      <c r="E338" s="130"/>
      <c r="F338" s="130">
        <f>H320</f>
        <v>0</v>
      </c>
    </row>
    <row r="339" spans="1:7" ht="15.75" x14ac:dyDescent="0.25">
      <c r="A339" s="128" t="s">
        <v>231</v>
      </c>
      <c r="B339" s="128"/>
      <c r="C339" s="132"/>
      <c r="D339" s="134"/>
      <c r="E339" s="130"/>
      <c r="F339" s="130">
        <f>SUM(F320:F338)</f>
        <v>16513199.790000001</v>
      </c>
    </row>
    <row r="340" spans="1:7" ht="15.75" x14ac:dyDescent="0.25">
      <c r="A340" s="128"/>
      <c r="B340" s="128"/>
      <c r="C340" s="132"/>
      <c r="D340" s="134"/>
      <c r="E340" s="136"/>
      <c r="F340" s="130"/>
    </row>
    <row r="341" spans="1:7" ht="15.75" x14ac:dyDescent="0.25">
      <c r="A341" s="128"/>
      <c r="B341" s="128"/>
      <c r="C341" s="132"/>
      <c r="D341" s="134"/>
      <c r="E341" s="136"/>
      <c r="F341" s="130"/>
    </row>
    <row r="342" spans="1:7" ht="15.75" x14ac:dyDescent="0.25">
      <c r="A342" s="128"/>
      <c r="B342" s="128"/>
      <c r="C342" s="132"/>
      <c r="D342" s="134"/>
      <c r="E342" s="136"/>
      <c r="F342" s="130"/>
    </row>
    <row r="343" spans="1:7" ht="15.75" x14ac:dyDescent="0.25">
      <c r="A343" s="128"/>
      <c r="B343" s="128"/>
      <c r="C343" s="132"/>
      <c r="D343" s="134"/>
      <c r="E343" s="136"/>
      <c r="F343" s="130"/>
    </row>
    <row r="344" spans="1:7" ht="15.75" x14ac:dyDescent="0.25">
      <c r="A344" s="128"/>
      <c r="B344" s="128"/>
      <c r="C344" s="132"/>
      <c r="D344" s="134"/>
      <c r="E344" s="136"/>
      <c r="F344" s="130"/>
    </row>
    <row r="345" spans="1:7" ht="15.75" x14ac:dyDescent="0.25">
      <c r="A345" s="128"/>
      <c r="B345" s="128"/>
      <c r="C345" s="132"/>
      <c r="D345" s="134"/>
      <c r="E345" s="136"/>
      <c r="F345" s="130"/>
    </row>
    <row r="346" spans="1:7" ht="15.75" x14ac:dyDescent="0.25">
      <c r="A346" s="128"/>
      <c r="B346" s="128"/>
      <c r="C346" s="132"/>
      <c r="D346" s="134"/>
      <c r="E346" s="136"/>
      <c r="F346" s="130"/>
    </row>
    <row r="347" spans="1:7" ht="15.75" x14ac:dyDescent="0.25">
      <c r="A347" s="128"/>
      <c r="B347" s="128"/>
      <c r="C347" s="132"/>
      <c r="D347" s="134"/>
      <c r="E347" s="136"/>
      <c r="F347" s="130"/>
    </row>
    <row r="348" spans="1:7" ht="15.75" x14ac:dyDescent="0.25">
      <c r="A348" s="128"/>
      <c r="B348" s="128"/>
      <c r="C348" s="132"/>
      <c r="D348" s="134"/>
      <c r="E348" s="136"/>
      <c r="F348" s="130"/>
      <c r="G348" s="137"/>
    </row>
    <row r="349" spans="1:7" ht="15.75" x14ac:dyDescent="0.25">
      <c r="A349" s="128"/>
      <c r="B349" s="128"/>
      <c r="C349" s="132"/>
      <c r="D349" s="134"/>
      <c r="E349" s="136"/>
      <c r="F349" s="130"/>
    </row>
    <row r="350" spans="1:7" x14ac:dyDescent="0.25">
      <c r="A350" s="138"/>
      <c r="B350" s="138"/>
    </row>
    <row r="351" spans="1:7" ht="21" x14ac:dyDescent="0.35">
      <c r="A351" s="139" t="s">
        <v>232</v>
      </c>
      <c r="B351" s="139"/>
      <c r="C351" s="40"/>
      <c r="D351" s="139" t="s">
        <v>233</v>
      </c>
      <c r="E351" s="139"/>
      <c r="F351" s="40"/>
    </row>
    <row r="352" spans="1:7" ht="21" x14ac:dyDescent="0.35">
      <c r="A352" s="139" t="s">
        <v>234</v>
      </c>
      <c r="B352" s="139"/>
      <c r="C352" s="40"/>
      <c r="D352" s="139" t="s">
        <v>235</v>
      </c>
      <c r="E352" s="139"/>
      <c r="F352" s="40"/>
    </row>
    <row r="353" spans="1:6" ht="21" x14ac:dyDescent="0.35">
      <c r="A353" s="139"/>
      <c r="B353" s="139"/>
      <c r="C353" s="139"/>
      <c r="D353" s="139"/>
      <c r="E353" s="139"/>
      <c r="F353" s="40"/>
    </row>
    <row r="354" spans="1:6" ht="21" x14ac:dyDescent="0.35">
      <c r="A354" s="139"/>
      <c r="B354" s="139"/>
      <c r="C354" s="139"/>
      <c r="D354" s="139"/>
      <c r="E354" s="139"/>
      <c r="F354" s="40"/>
    </row>
    <row r="355" spans="1:6" ht="21" x14ac:dyDescent="0.35">
      <c r="A355" s="139"/>
      <c r="B355" s="139"/>
      <c r="C355" s="139"/>
      <c r="D355" s="139"/>
      <c r="E355" s="139"/>
      <c r="F355" s="40"/>
    </row>
    <row r="356" spans="1:6" ht="21" x14ac:dyDescent="0.35">
      <c r="A356" s="139"/>
      <c r="B356" s="139"/>
      <c r="C356" s="139"/>
      <c r="D356" s="139"/>
      <c r="E356" s="139"/>
      <c r="F356" s="40"/>
    </row>
    <row r="357" spans="1:6" ht="21" x14ac:dyDescent="0.35">
      <c r="A357" s="139"/>
      <c r="B357" s="139"/>
      <c r="C357" s="139"/>
      <c r="D357" s="139"/>
      <c r="E357" s="139"/>
      <c r="F357" s="40"/>
    </row>
    <row r="358" spans="1:6" ht="21" x14ac:dyDescent="0.35">
      <c r="A358" s="139" t="s">
        <v>236</v>
      </c>
      <c r="C358" s="139"/>
      <c r="D358" s="139" t="s">
        <v>237</v>
      </c>
      <c r="E358" s="139"/>
      <c r="F358" s="40"/>
    </row>
    <row r="359" spans="1:6" ht="21" x14ac:dyDescent="0.35">
      <c r="A359" s="139" t="s">
        <v>238</v>
      </c>
      <c r="C359" s="139"/>
      <c r="D359" s="139" t="s">
        <v>239</v>
      </c>
      <c r="E359" s="139"/>
      <c r="F359" s="40"/>
    </row>
    <row r="360" spans="1:6" ht="21" x14ac:dyDescent="0.35">
      <c r="C360" s="139"/>
      <c r="D360" s="139"/>
      <c r="E360" s="139"/>
      <c r="F360" s="40"/>
    </row>
    <row r="361" spans="1:6" ht="21" x14ac:dyDescent="0.35">
      <c r="A361" s="139"/>
      <c r="B361" s="139"/>
      <c r="C361" s="139"/>
      <c r="D361" s="139"/>
      <c r="E361" s="139"/>
      <c r="F361" s="40"/>
    </row>
    <row r="362" spans="1:6" ht="21" x14ac:dyDescent="0.35">
      <c r="A362" s="139"/>
      <c r="B362" s="139"/>
      <c r="C362" s="139"/>
      <c r="D362" s="139"/>
      <c r="E362" s="139"/>
      <c r="F362" s="40"/>
    </row>
    <row r="363" spans="1:6" ht="21" x14ac:dyDescent="0.35">
      <c r="A363" s="139"/>
      <c r="B363" s="139"/>
      <c r="C363" s="139"/>
      <c r="D363" s="139" t="s">
        <v>240</v>
      </c>
      <c r="E363" s="139"/>
      <c r="F363" s="40"/>
    </row>
    <row r="364" spans="1:6" ht="21" x14ac:dyDescent="0.35">
      <c r="A364" s="139"/>
      <c r="B364" s="139"/>
      <c r="D364" s="140" t="s">
        <v>238</v>
      </c>
    </row>
  </sheetData>
  <mergeCells count="61">
    <mergeCell ref="A312:F312"/>
    <mergeCell ref="A286:F286"/>
    <mergeCell ref="A287:F287"/>
    <mergeCell ref="A308:F308"/>
    <mergeCell ref="A309:F309"/>
    <mergeCell ref="A310:F310"/>
    <mergeCell ref="A311:F311"/>
    <mergeCell ref="A261:F261"/>
    <mergeCell ref="A262:F262"/>
    <mergeCell ref="A263:F263"/>
    <mergeCell ref="A283:F283"/>
    <mergeCell ref="A284:F284"/>
    <mergeCell ref="A285:F285"/>
    <mergeCell ref="A240:F240"/>
    <mergeCell ref="A241:F241"/>
    <mergeCell ref="A242:F242"/>
    <mergeCell ref="A243:F243"/>
    <mergeCell ref="A259:F259"/>
    <mergeCell ref="A260:F260"/>
    <mergeCell ref="A214:F214"/>
    <mergeCell ref="A215:F215"/>
    <mergeCell ref="A216:F216"/>
    <mergeCell ref="A217:F217"/>
    <mergeCell ref="A218:F218"/>
    <mergeCell ref="A239:F239"/>
    <mergeCell ref="A161:F161"/>
    <mergeCell ref="A189:F189"/>
    <mergeCell ref="A190:F190"/>
    <mergeCell ref="A191:F191"/>
    <mergeCell ref="A192:F192"/>
    <mergeCell ref="A193:F193"/>
    <mergeCell ref="A130:F130"/>
    <mergeCell ref="A131:F131"/>
    <mergeCell ref="A157:F157"/>
    <mergeCell ref="A158:F158"/>
    <mergeCell ref="A159:F159"/>
    <mergeCell ref="A160:F160"/>
    <mergeCell ref="A90:F90"/>
    <mergeCell ref="A91:F91"/>
    <mergeCell ref="A92:F92"/>
    <mergeCell ref="A127:F127"/>
    <mergeCell ref="A128:F128"/>
    <mergeCell ref="A129:F129"/>
    <mergeCell ref="A64:F64"/>
    <mergeCell ref="A65:F65"/>
    <mergeCell ref="A66:F66"/>
    <mergeCell ref="A67:F67"/>
    <mergeCell ref="A88:F88"/>
    <mergeCell ref="A89:F89"/>
    <mergeCell ref="A34:F34"/>
    <mergeCell ref="A35:F35"/>
    <mergeCell ref="A36:F36"/>
    <mergeCell ref="A37:F37"/>
    <mergeCell ref="A38:F38"/>
    <mergeCell ref="A63:F63"/>
    <mergeCell ref="A1:F1"/>
    <mergeCell ref="A2:F2"/>
    <mergeCell ref="A3:F3"/>
    <mergeCell ref="A4:F4"/>
    <mergeCell ref="H4:M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INVENTARIO-MAYO-2017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2017-07-18T19:15:50Z</dcterms:modified>
</cp:coreProperties>
</file>